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1760" windowHeight="4965" firstSheet="4" activeTab="9"/>
  </bookViews>
  <sheets>
    <sheet name="1" sheetId="4" r:id="rId1"/>
    <sheet name="2" sheetId="1" r:id="rId2"/>
    <sheet name="3" sheetId="2" r:id="rId3"/>
    <sheet name="4" sheetId="3" r:id="rId4"/>
    <sheet name="K8" sheetId="7" r:id="rId5"/>
    <sheet name="K15" sheetId="8" r:id="rId6"/>
    <sheet name="K25" sheetId="9" r:id="rId7"/>
    <sheet name="K45" sheetId="10" r:id="rId8"/>
    <sheet name="Kombinert" sheetId="11" r:id="rId9"/>
    <sheet name="RESULTATLISTE" sheetId="5" r:id="rId10"/>
  </sheets>
  <definedNames/>
  <calcPr calcId="125725"/>
</workbook>
</file>

<file path=xl/sharedStrings.xml><?xml version="1.0" encoding="utf-8"?>
<sst xmlns="http://schemas.openxmlformats.org/spreadsheetml/2006/main" count="749" uniqueCount="150">
  <si>
    <t>Navn</t>
  </si>
  <si>
    <t>1.omgang</t>
  </si>
  <si>
    <t>2. omgang</t>
  </si>
  <si>
    <t>Stilkarakter 1.dommer</t>
  </si>
  <si>
    <t>2 .dommer</t>
  </si>
  <si>
    <t>3. dommer</t>
  </si>
  <si>
    <t>Lengde</t>
  </si>
  <si>
    <t>K15</t>
  </si>
  <si>
    <t>Lengdepoeng</t>
  </si>
  <si>
    <t>Sum</t>
  </si>
  <si>
    <t>Meterverdi 5,2</t>
  </si>
  <si>
    <t>K20</t>
  </si>
  <si>
    <t>K-43</t>
  </si>
  <si>
    <t>Meterverdi 4,8</t>
  </si>
  <si>
    <t>Meterverdi 3,2</t>
  </si>
  <si>
    <t>Poeng</t>
  </si>
  <si>
    <t>Hedalen IL</t>
  </si>
  <si>
    <t>Raufoss IL Hopp</t>
  </si>
  <si>
    <t>Bagn IL</t>
  </si>
  <si>
    <t>Nordre Land IL</t>
  </si>
  <si>
    <t>6 Fabian Østvold</t>
  </si>
  <si>
    <t>Jon Fossen Rosenberg</t>
  </si>
  <si>
    <t>10 Mats Lund Heimdahl</t>
  </si>
  <si>
    <t>12 Harald Martin Øihaugen</t>
  </si>
  <si>
    <t>13 Andreas Ottesen</t>
  </si>
  <si>
    <t>14 Magnus Heimdahl</t>
  </si>
  <si>
    <t>15 Simon Hartvigsen Nordby</t>
  </si>
  <si>
    <t>16 Hidde van der Wal</t>
  </si>
  <si>
    <t>18 Nicolai Gravdahl Strande</t>
  </si>
  <si>
    <t>19 Martin Skrautvål</t>
  </si>
  <si>
    <t>20 Lars Bertelrud</t>
  </si>
  <si>
    <t>21 Ådne Holmen</t>
  </si>
  <si>
    <t>23 Thea Øihaugen</t>
  </si>
  <si>
    <t>24 Kai Noe Visnes, G13</t>
  </si>
  <si>
    <t>25 Herman Fekjær Skogly</t>
  </si>
  <si>
    <t>26 Knut Ola Grøv</t>
  </si>
  <si>
    <t>28 Simen Aasen Markeng</t>
  </si>
  <si>
    <t>29 Sebastian Østvold</t>
  </si>
  <si>
    <t>31 Emil Ottesen</t>
  </si>
  <si>
    <t>32 Benjamin Østvold</t>
  </si>
  <si>
    <t>33 David Laeskogen</t>
  </si>
  <si>
    <t>35 Silje Killi Grønhaug</t>
  </si>
  <si>
    <t>37 Thomas Aasen Markeng</t>
  </si>
  <si>
    <t>38 Jostein Saglien Bråten</t>
  </si>
  <si>
    <t>39 Henrik Haave</t>
  </si>
  <si>
    <t>40 Gaute Laeskogen</t>
  </si>
  <si>
    <t>41 Jon Fossen Rosenberg</t>
  </si>
  <si>
    <t>42 Jens Gaarder</t>
  </si>
  <si>
    <t>44 Halvor Killi Grønhaug</t>
  </si>
  <si>
    <t>45 Eirik Fyrstro</t>
  </si>
  <si>
    <t>46 Anders Ladehaug</t>
  </si>
  <si>
    <t>47 David Skaran, G12</t>
  </si>
  <si>
    <t>48 Sindre Alfredsen</t>
  </si>
  <si>
    <t>49 Erik Fekjær Skogly</t>
  </si>
  <si>
    <t>50 Tobias Haugelien</t>
  </si>
  <si>
    <t>51 Sondre Holmen</t>
  </si>
  <si>
    <t>54 Ingebjørg Saglien Bråten</t>
  </si>
  <si>
    <t>56 Tommy Hartvigsen Nordby</t>
  </si>
  <si>
    <t>58 Joakim Hamar</t>
  </si>
  <si>
    <t>60 Fredrik Moen</t>
  </si>
  <si>
    <t>62 Nils Fystro</t>
  </si>
  <si>
    <t>Klubb</t>
  </si>
  <si>
    <t>HOPP</t>
  </si>
  <si>
    <t>Knut Ola Grøv</t>
  </si>
  <si>
    <t>63 Kjetil Åbø</t>
  </si>
  <si>
    <t>poeng</t>
  </si>
  <si>
    <t>Dommerpoeng</t>
  </si>
  <si>
    <t>A</t>
  </si>
  <si>
    <t>B</t>
  </si>
  <si>
    <t>C</t>
  </si>
  <si>
    <t>Totalt</t>
  </si>
  <si>
    <t>Hoppteam</t>
  </si>
  <si>
    <t>Rennleder:</t>
  </si>
  <si>
    <t xml:space="preserve">Måldommersjef: </t>
  </si>
  <si>
    <t>Egil Moen</t>
  </si>
  <si>
    <t xml:space="preserve">Dommere: </t>
  </si>
  <si>
    <t xml:space="preserve">TD: </t>
  </si>
  <si>
    <t>TD:</t>
  </si>
  <si>
    <t>STARTLISTE OG RESULTATLISTE KOMBINERT</t>
  </si>
  <si>
    <t xml:space="preserve">Klubb </t>
  </si>
  <si>
    <t>Differanse</t>
  </si>
  <si>
    <t>1. omg</t>
  </si>
  <si>
    <t>2. omg</t>
  </si>
  <si>
    <t>Stilkarakter 1. dommer</t>
  </si>
  <si>
    <t>2. dommer</t>
  </si>
  <si>
    <t>Gutter 7 år, K8</t>
  </si>
  <si>
    <t>Ingebjørg Saglien Bråten</t>
  </si>
  <si>
    <t>Fredrik Moen</t>
  </si>
  <si>
    <t>Resultatliste</t>
  </si>
  <si>
    <t>Jenter 6 år, K8</t>
  </si>
  <si>
    <t>Oda Mikkelsgaard</t>
  </si>
  <si>
    <t>Henrik Beck-Fredrikstad</t>
  </si>
  <si>
    <t>Østre Toten Skilag</t>
  </si>
  <si>
    <t>Marius Sørbøen</t>
  </si>
  <si>
    <t>Jenter 0-8 år</t>
  </si>
  <si>
    <t>Gutter  8 år, K8</t>
  </si>
  <si>
    <t>Magnus Nerli</t>
  </si>
  <si>
    <t>Gutter 9 år, K8</t>
  </si>
  <si>
    <t>Einar Kristoffer Lundene Solbrekken</t>
  </si>
  <si>
    <t>Erik Thorsrud</t>
  </si>
  <si>
    <t>Jenter 10 år, K8</t>
  </si>
  <si>
    <t>Anna Lysne Johansen</t>
  </si>
  <si>
    <t>Jenter 11 år, K8</t>
  </si>
  <si>
    <t>Andrea Lundene Solbrekken</t>
  </si>
  <si>
    <t>Odd Harald Fjeld</t>
  </si>
  <si>
    <t>Mikkel Lysne Johansen</t>
  </si>
  <si>
    <t>Gutter 9 år, K-15</t>
  </si>
  <si>
    <t>Gutter 8 år, K-15</t>
  </si>
  <si>
    <t>Henrik Solhaug Nybakke</t>
  </si>
  <si>
    <t>Teodor Trygveson Ramnefjell</t>
  </si>
  <si>
    <t>Fluberg Skiklubb</t>
  </si>
  <si>
    <t>Kristoffer Komperud</t>
  </si>
  <si>
    <t>Jenter 11 år, K15</t>
  </si>
  <si>
    <t>Gutter 11 år, K15</t>
  </si>
  <si>
    <t>Marine Thorsrud</t>
  </si>
  <si>
    <t>Thomas Sørbøen</t>
  </si>
  <si>
    <t>Gutter 12 år, K15</t>
  </si>
  <si>
    <t>Vetle Lysne Johansen</t>
  </si>
  <si>
    <t>Gutter 9 år, K25</t>
  </si>
  <si>
    <t>Gutter 10 år, K25</t>
  </si>
  <si>
    <t>Gutter 12 år, K-25</t>
  </si>
  <si>
    <t>Leander Jakobsen</t>
  </si>
  <si>
    <t>Mathias Wattum</t>
  </si>
  <si>
    <t>Thomas Åbø</t>
  </si>
  <si>
    <t>Morten Haug Haavi</t>
  </si>
  <si>
    <t>Jenter 16 år, K45</t>
  </si>
  <si>
    <t>Jenter 12 år, K45</t>
  </si>
  <si>
    <t>Gutter 12 år, K45</t>
  </si>
  <si>
    <t>Gutter 13 år, K45</t>
  </si>
  <si>
    <t>Gutter 15 år, K45</t>
  </si>
  <si>
    <t>Menn senior, K45</t>
  </si>
  <si>
    <t>Thea Minyan Bjørseth</t>
  </si>
  <si>
    <t>Lensbygda sportsklubb</t>
  </si>
  <si>
    <t>Magnus Heimdal</t>
  </si>
  <si>
    <t>Aron Lillemoen</t>
  </si>
  <si>
    <t>Jostein Saglien Bråten</t>
  </si>
  <si>
    <t>Etnedal IL</t>
  </si>
  <si>
    <t>Gutter 0-8 år</t>
  </si>
  <si>
    <t>Jenter 9-10 år</t>
  </si>
  <si>
    <t>William Bergersen</t>
  </si>
  <si>
    <t>Gutter 9-10 år</t>
  </si>
  <si>
    <t>Jenter 11-12 år</t>
  </si>
  <si>
    <t>Gutter 11-12 år</t>
  </si>
  <si>
    <t>Gutter 15-16 år</t>
  </si>
  <si>
    <t>Lars Erik Nybakke</t>
  </si>
  <si>
    <t xml:space="preserve">JOHANNE KOLSTADS MINNERENN og KRETSRENN I HOPP OG KOMBINERT </t>
  </si>
  <si>
    <t>1. FEBRUAR 2015</t>
  </si>
  <si>
    <t>Lars Erik Nybakke, Odd-Helge Nybakke, Inger Kronvold</t>
  </si>
  <si>
    <t>Hedda Sørbøen</t>
  </si>
  <si>
    <t>Sivert Østgård</t>
  </si>
</sst>
</file>

<file path=xl/styles.xml><?xml version="1.0" encoding="utf-8"?>
<styleSheet xmlns="http://schemas.openxmlformats.org/spreadsheetml/2006/main">
  <numFmts count="1">
    <numFmt numFmtId="172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2"/>
      <color indexed="48"/>
      <name val="Calibri"/>
      <family val="2"/>
    </font>
    <font>
      <sz val="11"/>
      <color indexed="4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48"/>
      <name val="Calibri"/>
      <family val="2"/>
    </font>
    <font>
      <sz val="18"/>
      <color indexed="48"/>
      <name val="Calibri"/>
      <family val="2"/>
    </font>
    <font>
      <sz val="14"/>
      <color indexed="48"/>
      <name val="Calibri"/>
      <family val="2"/>
    </font>
    <font>
      <b/>
      <sz val="14"/>
      <color indexed="4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72" fontId="5" fillId="0" borderId="0" xfId="0" applyNumberFormat="1" applyFont="1"/>
    <xf numFmtId="0" fontId="9" fillId="0" borderId="0" xfId="0" applyFont="1"/>
    <xf numFmtId="0" fontId="10" fillId="0" borderId="0" xfId="0" applyFont="1"/>
    <xf numFmtId="172" fontId="4" fillId="0" borderId="0" xfId="0" applyNumberFormat="1" applyFont="1"/>
    <xf numFmtId="0" fontId="12" fillId="0" borderId="0" xfId="0" applyFont="1"/>
    <xf numFmtId="172" fontId="11" fillId="0" borderId="0" xfId="0" applyNumberFormat="1" applyFont="1"/>
    <xf numFmtId="0" fontId="13" fillId="0" borderId="0" xfId="0" applyFont="1"/>
    <xf numFmtId="0" fontId="14" fillId="0" borderId="0" xfId="0" applyFont="1"/>
    <xf numFmtId="172" fontId="14" fillId="0" borderId="0" xfId="0" applyNumberFormat="1" applyFont="1"/>
    <xf numFmtId="0" fontId="15" fillId="0" borderId="0" xfId="0" applyFont="1"/>
    <xf numFmtId="17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72" fontId="6" fillId="0" borderId="0" xfId="0" applyNumberFormat="1" applyFont="1" applyAlignment="1">
      <alignment horizontal="right"/>
    </xf>
    <xf numFmtId="172" fontId="0" fillId="0" borderId="0" xfId="0" applyNumberFormat="1"/>
    <xf numFmtId="0" fontId="16" fillId="0" borderId="0" xfId="0" applyFont="1"/>
    <xf numFmtId="172" fontId="6" fillId="0" borderId="0" xfId="0" applyNumberFormat="1" applyFont="1"/>
    <xf numFmtId="0" fontId="17" fillId="0" borderId="0" xfId="0" applyFont="1"/>
    <xf numFmtId="172" fontId="14" fillId="0" borderId="0" xfId="0" applyNumberFormat="1" applyFont="1" applyAlignment="1">
      <alignment horizontal="right"/>
    </xf>
    <xf numFmtId="0" fontId="18" fillId="0" borderId="0" xfId="0" applyFont="1"/>
    <xf numFmtId="172" fontId="19" fillId="0" borderId="0" xfId="0" applyNumberFormat="1" applyFont="1"/>
    <xf numFmtId="2" fontId="14" fillId="0" borderId="0" xfId="0" applyNumberFormat="1" applyFont="1"/>
    <xf numFmtId="2" fontId="6" fillId="0" borderId="0" xfId="0" applyNumberFormat="1" applyFont="1"/>
    <xf numFmtId="0" fontId="20" fillId="0" borderId="0" xfId="0" applyFont="1"/>
    <xf numFmtId="0" fontId="21" fillId="0" borderId="0" xfId="0" applyFont="1"/>
    <xf numFmtId="2" fontId="0" fillId="0" borderId="0" xfId="0" applyNumberFormat="1"/>
    <xf numFmtId="2" fontId="0" fillId="0" borderId="0" xfId="0" applyNumberFormat="1" applyAlignment="1">
      <alignment vertical="top"/>
    </xf>
    <xf numFmtId="49" fontId="18" fillId="0" borderId="0" xfId="0" applyNumberFormat="1" applyFont="1"/>
    <xf numFmtId="49" fontId="17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B10" sqref="B10"/>
    </sheetView>
  </sheetViews>
  <sheetFormatPr defaultColWidth="11.421875" defaultRowHeight="15"/>
  <cols>
    <col min="1" max="1" width="21.57421875" style="0" customWidth="1"/>
    <col min="6" max="6" width="20.28125" style="0" customWidth="1"/>
  </cols>
  <sheetData>
    <row r="2" ht="18.75">
      <c r="A2" s="3"/>
    </row>
    <row r="4" spans="2:3" ht="15.75">
      <c r="B4" s="7"/>
      <c r="C4" s="8"/>
    </row>
    <row r="5" spans="1:8" ht="15">
      <c r="A5" s="1"/>
      <c r="B5" s="1" t="s">
        <v>81</v>
      </c>
      <c r="C5" s="1" t="s">
        <v>82</v>
      </c>
      <c r="F5" s="1"/>
      <c r="G5" s="1"/>
      <c r="H5" s="1"/>
    </row>
    <row r="6" spans="1:8" ht="15">
      <c r="A6" s="1" t="s">
        <v>83</v>
      </c>
      <c r="B6" s="1"/>
      <c r="C6" s="1"/>
      <c r="F6" s="1"/>
      <c r="G6" s="1"/>
      <c r="H6" s="1"/>
    </row>
    <row r="7" spans="1:8" ht="15">
      <c r="A7" s="1" t="s">
        <v>84</v>
      </c>
      <c r="B7" s="1"/>
      <c r="C7" s="1"/>
      <c r="F7" s="1"/>
      <c r="G7" s="1"/>
      <c r="H7" s="1"/>
    </row>
    <row r="8" spans="1:8" ht="15">
      <c r="A8" s="1" t="s">
        <v>5</v>
      </c>
      <c r="B8" s="1"/>
      <c r="C8" s="1"/>
      <c r="F8" s="1"/>
      <c r="G8" s="1"/>
      <c r="H8" s="1"/>
    </row>
    <row r="9" spans="1:8" ht="15">
      <c r="A9" s="1" t="s">
        <v>6</v>
      </c>
      <c r="B9" s="1"/>
      <c r="C9" s="1"/>
      <c r="F9" s="1"/>
      <c r="G9" s="1"/>
      <c r="H9" s="1"/>
    </row>
    <row r="10" spans="1:8" ht="15">
      <c r="A10" s="1" t="s">
        <v>8</v>
      </c>
      <c r="B10" s="5" t="e">
        <f>60-(8-A10)*5.2</f>
        <v>#VALUE!</v>
      </c>
      <c r="C10" s="1"/>
      <c r="F10" s="1"/>
      <c r="G10" s="1"/>
      <c r="H10" s="1"/>
    </row>
    <row r="11" spans="1:9" ht="15">
      <c r="A11" s="1"/>
      <c r="B11" s="1"/>
      <c r="C11" s="1"/>
      <c r="D11" s="1"/>
      <c r="F11" s="1"/>
      <c r="G11" s="1"/>
      <c r="H11" s="1"/>
      <c r="I11" s="1"/>
    </row>
    <row r="15" spans="1:8" ht="15">
      <c r="A15" s="1"/>
      <c r="B15" s="1"/>
      <c r="C15" s="1"/>
      <c r="F15" s="1"/>
      <c r="G15" s="1"/>
      <c r="H15" s="1"/>
    </row>
    <row r="16" spans="1:8" ht="15">
      <c r="A16" s="1"/>
      <c r="B16" s="1"/>
      <c r="C16" s="1"/>
      <c r="F16" s="1"/>
      <c r="G16" s="1"/>
      <c r="H16" s="1"/>
    </row>
    <row r="17" spans="1:8" ht="15">
      <c r="A17" s="1"/>
      <c r="B17" s="1"/>
      <c r="C17" s="1"/>
      <c r="F17" s="1"/>
      <c r="G17" s="1"/>
      <c r="H17" s="1"/>
    </row>
    <row r="18" spans="1:8" ht="15">
      <c r="A18" s="1"/>
      <c r="B18" s="1"/>
      <c r="C18" s="1"/>
      <c r="F18" s="1"/>
      <c r="G18" s="1"/>
      <c r="H18" s="1"/>
    </row>
    <row r="19" spans="1:8" ht="15">
      <c r="A19" s="1"/>
      <c r="B19" s="1"/>
      <c r="C19" s="1"/>
      <c r="F19" s="1"/>
      <c r="G19" s="1"/>
      <c r="H19" s="1"/>
    </row>
    <row r="20" spans="1:8" ht="15">
      <c r="A20" s="1"/>
      <c r="B20" s="1"/>
      <c r="C20" s="1"/>
      <c r="F20" s="1"/>
      <c r="G20" s="1"/>
      <c r="H20" s="1"/>
    </row>
    <row r="21" spans="1:9" ht="15">
      <c r="A21" s="1"/>
      <c r="B21" s="1"/>
      <c r="C21" s="1"/>
      <c r="D21" s="1"/>
      <c r="F21" s="1"/>
      <c r="G21" s="1"/>
      <c r="H21" s="1"/>
      <c r="I21" s="1"/>
    </row>
    <row r="24" spans="2:7" ht="15.75">
      <c r="B24" s="6"/>
      <c r="G24" s="6"/>
    </row>
    <row r="25" spans="1:8" ht="15">
      <c r="A25" s="1"/>
      <c r="B25" s="1"/>
      <c r="C25" s="1"/>
      <c r="F25" s="1"/>
      <c r="G25" s="1"/>
      <c r="H25" s="1"/>
    </row>
    <row r="26" spans="1:8" ht="15">
      <c r="A26" s="1"/>
      <c r="B26" s="1"/>
      <c r="C26" s="1"/>
      <c r="F26" s="1"/>
      <c r="G26" s="1"/>
      <c r="H26" s="1"/>
    </row>
    <row r="27" spans="1:8" ht="15">
      <c r="A27" s="1"/>
      <c r="B27" s="1"/>
      <c r="C27" s="1"/>
      <c r="F27" s="1"/>
      <c r="G27" s="1"/>
      <c r="H27" s="1"/>
    </row>
    <row r="28" spans="1:8" ht="15">
      <c r="A28" s="1"/>
      <c r="B28" s="1"/>
      <c r="C28" s="1"/>
      <c r="F28" s="1"/>
      <c r="G28" s="1"/>
      <c r="H28" s="1"/>
    </row>
    <row r="29" spans="1:8" ht="15">
      <c r="A29" s="1"/>
      <c r="B29" s="1"/>
      <c r="C29" s="1"/>
      <c r="F29" s="1"/>
      <c r="G29" s="1"/>
      <c r="H29" s="1"/>
    </row>
    <row r="30" spans="1:8" ht="15">
      <c r="A30" s="1"/>
      <c r="B30" s="1"/>
      <c r="C30" s="1"/>
      <c r="F30" s="1"/>
      <c r="G30" s="1"/>
      <c r="H30" s="1"/>
    </row>
    <row r="31" spans="1:9" ht="15">
      <c r="A31" s="1"/>
      <c r="B31" s="1"/>
      <c r="C31" s="1"/>
      <c r="D31" s="1"/>
      <c r="F31" s="1"/>
      <c r="G31" s="1"/>
      <c r="H31" s="1"/>
      <c r="I31" s="1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2"/>
  <sheetViews>
    <sheetView tabSelected="1" zoomScaleSheetLayoutView="100" workbookViewId="0" topLeftCell="A18">
      <selection activeCell="M14" sqref="M14"/>
    </sheetView>
  </sheetViews>
  <sheetFormatPr defaultColWidth="11.421875" defaultRowHeight="15"/>
  <cols>
    <col min="1" max="1" width="5.421875" style="5" customWidth="1"/>
    <col min="2" max="2" width="7.421875" style="5" customWidth="1"/>
    <col min="3" max="3" width="32.28125" style="5" customWidth="1"/>
    <col min="4" max="4" width="19.00390625" style="5" customWidth="1"/>
    <col min="5" max="5" width="6.421875" style="9" customWidth="1"/>
    <col min="6" max="6" width="7.00390625" style="9" customWidth="1"/>
    <col min="7" max="7" width="5.7109375" style="5" customWidth="1"/>
    <col min="8" max="8" width="5.57421875" style="5" customWidth="1"/>
    <col min="9" max="9" width="6.140625" style="5" customWidth="1"/>
    <col min="10" max="10" width="9.00390625" style="5" customWidth="1"/>
    <col min="11" max="16384" width="11.421875" style="5" customWidth="1"/>
  </cols>
  <sheetData>
    <row r="1" spans="2:12" ht="23.25">
      <c r="B1" s="29"/>
      <c r="C1" s="29" t="s">
        <v>145</v>
      </c>
      <c r="D1" s="16"/>
      <c r="E1" s="16"/>
      <c r="F1" s="17"/>
      <c r="G1" s="17"/>
      <c r="H1" s="16"/>
      <c r="I1" s="16"/>
      <c r="J1" s="16"/>
      <c r="K1" s="16"/>
      <c r="L1" s="16"/>
    </row>
    <row r="2" spans="2:12" ht="23.25">
      <c r="B2" s="6"/>
      <c r="C2" s="37" t="s">
        <v>146</v>
      </c>
      <c r="D2" s="16"/>
      <c r="E2" s="16"/>
      <c r="F2" s="17"/>
      <c r="G2" s="17"/>
      <c r="H2" s="16"/>
      <c r="I2" s="16"/>
      <c r="J2" s="16"/>
      <c r="K2" s="16"/>
      <c r="L2" s="16"/>
    </row>
    <row r="3" spans="2:11" ht="15">
      <c r="B3" s="16"/>
      <c r="C3" s="16"/>
      <c r="D3" s="16"/>
      <c r="E3" s="17"/>
      <c r="F3" s="17"/>
      <c r="G3" s="16"/>
      <c r="H3" s="16"/>
      <c r="I3" s="16"/>
      <c r="J3" s="16"/>
      <c r="K3" s="16"/>
    </row>
    <row r="4" spans="2:11" ht="23.25">
      <c r="B4" s="17"/>
      <c r="C4" s="18" t="s">
        <v>88</v>
      </c>
      <c r="D4" s="16"/>
      <c r="E4" s="17"/>
      <c r="F4" s="17"/>
      <c r="G4" s="16"/>
      <c r="H4" s="16"/>
      <c r="I4" s="16"/>
      <c r="J4" s="16"/>
      <c r="K4" s="16"/>
    </row>
    <row r="5" spans="2:11" ht="23.25">
      <c r="B5" s="6"/>
      <c r="C5" s="18" t="s">
        <v>62</v>
      </c>
      <c r="D5" s="16"/>
      <c r="E5" s="17"/>
      <c r="F5" s="17"/>
      <c r="G5" s="16"/>
      <c r="H5" s="16"/>
      <c r="I5" s="16"/>
      <c r="J5" s="16"/>
      <c r="K5" s="16"/>
    </row>
    <row r="6" spans="2:11" ht="15.75">
      <c r="B6" s="6"/>
      <c r="C6" s="17"/>
      <c r="D6" s="16"/>
      <c r="E6" s="17"/>
      <c r="F6" s="17"/>
      <c r="G6" s="16"/>
      <c r="H6" s="16"/>
      <c r="I6" s="16"/>
      <c r="J6" s="16"/>
      <c r="K6" s="16"/>
    </row>
    <row r="7" spans="3:12" ht="15">
      <c r="C7" s="16"/>
      <c r="D7" s="16" t="s">
        <v>61</v>
      </c>
      <c r="E7" s="16"/>
      <c r="F7" s="28" t="s">
        <v>6</v>
      </c>
      <c r="G7" s="17" t="s">
        <v>6</v>
      </c>
      <c r="H7" s="20" t="s">
        <v>66</v>
      </c>
      <c r="I7" s="16"/>
      <c r="J7" s="16"/>
      <c r="K7" s="21" t="s">
        <v>15</v>
      </c>
      <c r="L7" s="21" t="s">
        <v>70</v>
      </c>
    </row>
    <row r="8" spans="3:12" ht="15.75">
      <c r="C8" s="16"/>
      <c r="D8" s="16"/>
      <c r="E8" s="16"/>
      <c r="F8" s="17"/>
      <c r="G8" s="17" t="s">
        <v>65</v>
      </c>
      <c r="H8" s="21" t="s">
        <v>67</v>
      </c>
      <c r="I8" s="21" t="s">
        <v>68</v>
      </c>
      <c r="J8" s="21" t="s">
        <v>69</v>
      </c>
      <c r="K8" s="16"/>
      <c r="L8" s="23"/>
    </row>
    <row r="9" spans="2:12" ht="15.75">
      <c r="B9" s="16"/>
      <c r="C9" s="25" t="s">
        <v>89</v>
      </c>
      <c r="D9" s="16"/>
      <c r="E9" s="16"/>
      <c r="F9" s="17"/>
      <c r="G9" s="16"/>
      <c r="H9" s="17"/>
      <c r="I9" s="17"/>
      <c r="J9" s="17"/>
      <c r="K9" s="16"/>
      <c r="L9" s="23"/>
    </row>
    <row r="10" spans="2:12" ht="15.75">
      <c r="B10" s="6"/>
      <c r="C10" s="6" t="s">
        <v>90</v>
      </c>
      <c r="D10" s="6" t="s">
        <v>18</v>
      </c>
      <c r="E10" s="6"/>
      <c r="F10" s="17">
        <v>3</v>
      </c>
      <c r="G10" s="17">
        <f>60-(8-F10)*5.2</f>
        <v>34</v>
      </c>
      <c r="H10" s="17">
        <v>13.5</v>
      </c>
      <c r="I10" s="17">
        <v>13</v>
      </c>
      <c r="J10" s="17">
        <v>13.5</v>
      </c>
      <c r="K10" s="17">
        <f>SUM(G10:H10,I10,J10)</f>
        <v>74</v>
      </c>
      <c r="L10" s="17"/>
    </row>
    <row r="11" spans="1:12" ht="15.75">
      <c r="A11" s="16"/>
      <c r="B11" s="6"/>
      <c r="C11" s="6"/>
      <c r="D11" s="6"/>
      <c r="E11" s="6"/>
      <c r="F11" s="17">
        <v>3</v>
      </c>
      <c r="G11" s="17">
        <f>60-(8-F11)*5.2</f>
        <v>34</v>
      </c>
      <c r="H11" s="17">
        <v>6</v>
      </c>
      <c r="I11" s="17">
        <v>6.5</v>
      </c>
      <c r="J11" s="17">
        <v>6.5</v>
      </c>
      <c r="K11" s="17">
        <f>SUM(G11:H11,I11,J11)</f>
        <v>53</v>
      </c>
      <c r="L11" s="26">
        <f>K10+K11</f>
        <v>127</v>
      </c>
    </row>
    <row r="12" spans="1:12" ht="15.75">
      <c r="A12" s="6"/>
      <c r="B12" s="6"/>
      <c r="C12" s="6"/>
      <c r="D12" s="6"/>
      <c r="E12" s="6"/>
      <c r="F12" s="17"/>
      <c r="G12" s="17"/>
      <c r="H12" s="17"/>
      <c r="I12" s="17"/>
      <c r="J12" s="17"/>
      <c r="K12" s="17"/>
      <c r="L12" s="26"/>
    </row>
    <row r="13" spans="1:12" ht="15.75">
      <c r="A13" s="6"/>
      <c r="B13" s="6"/>
      <c r="C13" s="25" t="s">
        <v>85</v>
      </c>
      <c r="D13" s="6"/>
      <c r="E13" s="6"/>
      <c r="F13" s="17"/>
      <c r="G13" s="17"/>
      <c r="H13" s="17"/>
      <c r="I13" s="17"/>
      <c r="J13" s="17"/>
      <c r="K13" s="17"/>
      <c r="L13" s="26"/>
    </row>
    <row r="14" spans="1:12" ht="15.75">
      <c r="A14" s="6"/>
      <c r="B14" s="6"/>
      <c r="C14" s="6" t="s">
        <v>91</v>
      </c>
      <c r="D14" s="6" t="s">
        <v>92</v>
      </c>
      <c r="E14" s="6"/>
      <c r="F14" s="17">
        <v>8</v>
      </c>
      <c r="G14" s="17">
        <f>60-(8-F14)*5.2</f>
        <v>60</v>
      </c>
      <c r="H14" s="17">
        <v>15</v>
      </c>
      <c r="I14" s="17">
        <v>15</v>
      </c>
      <c r="J14" s="17">
        <v>15</v>
      </c>
      <c r="K14" s="17">
        <f>SUM(G14:H14,I14,J14)</f>
        <v>105</v>
      </c>
      <c r="L14" s="17"/>
    </row>
    <row r="15" spans="1:12" ht="15.75">
      <c r="A15" s="6"/>
      <c r="B15" s="16"/>
      <c r="C15" s="16"/>
      <c r="D15" s="16"/>
      <c r="E15" s="16"/>
      <c r="F15" s="17">
        <v>8</v>
      </c>
      <c r="G15" s="17">
        <f>60-(8-F15)*5.2</f>
        <v>60</v>
      </c>
      <c r="H15" s="17">
        <v>15.5</v>
      </c>
      <c r="I15" s="17">
        <v>15.5</v>
      </c>
      <c r="J15" s="17">
        <v>15.5</v>
      </c>
      <c r="K15" s="17">
        <f>SUM(G15:H15,I15,J15)</f>
        <v>106.5</v>
      </c>
      <c r="L15" s="26">
        <f>K14+K15</f>
        <v>211.5</v>
      </c>
    </row>
    <row r="16" spans="1:12" ht="15.75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26"/>
      <c r="L16" s="9"/>
    </row>
    <row r="17" spans="1:12" ht="15.75">
      <c r="A17" s="16"/>
      <c r="B17" s="16"/>
      <c r="C17" s="25" t="s">
        <v>95</v>
      </c>
      <c r="D17" s="16"/>
      <c r="E17" s="16"/>
      <c r="F17" s="17"/>
      <c r="G17" s="17"/>
      <c r="H17" s="17"/>
      <c r="I17" s="17"/>
      <c r="J17" s="17"/>
      <c r="K17" s="17"/>
      <c r="L17" s="17"/>
    </row>
    <row r="18" spans="1:12" ht="15">
      <c r="A18" s="16"/>
      <c r="B18" s="16"/>
      <c r="C18" s="16" t="s">
        <v>93</v>
      </c>
      <c r="D18" s="16" t="s">
        <v>18</v>
      </c>
      <c r="E18" s="16"/>
      <c r="F18" s="17">
        <v>4</v>
      </c>
      <c r="G18" s="17">
        <f>60-(8-F18)*5.2</f>
        <v>39.2</v>
      </c>
      <c r="H18" s="17">
        <v>14</v>
      </c>
      <c r="I18" s="17">
        <v>14.5</v>
      </c>
      <c r="J18" s="17">
        <v>14</v>
      </c>
      <c r="K18" s="17">
        <f>SUM(G18:H18,I18,J18)</f>
        <v>81.7</v>
      </c>
      <c r="L18" s="17"/>
    </row>
    <row r="19" spans="1:12" ht="15.75">
      <c r="A19" s="16"/>
      <c r="B19"/>
      <c r="C19"/>
      <c r="D19"/>
      <c r="E19" s="16"/>
      <c r="F19" s="17">
        <v>4.5</v>
      </c>
      <c r="G19" s="17">
        <f>60-(8-F19)*5.2</f>
        <v>41.8</v>
      </c>
      <c r="H19" s="17">
        <v>14</v>
      </c>
      <c r="I19" s="17">
        <v>15</v>
      </c>
      <c r="J19" s="17">
        <v>14</v>
      </c>
      <c r="K19" s="17">
        <f>SUM(G19:H19,I19,J19)</f>
        <v>84.8</v>
      </c>
      <c r="L19" s="26">
        <f>K18+K19</f>
        <v>166.5</v>
      </c>
    </row>
    <row r="20" spans="1:12" ht="15.75">
      <c r="A20" s="16"/>
      <c r="B20"/>
      <c r="C20"/>
      <c r="D20"/>
      <c r="E20" s="16"/>
      <c r="F20" s="17"/>
      <c r="G20" s="17"/>
      <c r="H20" s="17"/>
      <c r="I20" s="17"/>
      <c r="J20" s="17"/>
      <c r="K20" s="17"/>
      <c r="L20" s="26"/>
    </row>
    <row r="21" spans="2:12" ht="15.75">
      <c r="B21" s="16"/>
      <c r="C21" s="16" t="s">
        <v>96</v>
      </c>
      <c r="D21" s="16" t="s">
        <v>18</v>
      </c>
      <c r="E21" s="16"/>
      <c r="F21" s="17">
        <v>3.5</v>
      </c>
      <c r="G21" s="17">
        <f>60-(8-F21)*5.2</f>
        <v>36.599999999999994</v>
      </c>
      <c r="H21" s="17">
        <v>13.5</v>
      </c>
      <c r="I21" s="17">
        <v>12</v>
      </c>
      <c r="J21" s="17">
        <v>13.5</v>
      </c>
      <c r="K21" s="17">
        <f>SUM(G21:H21,I21,J21)</f>
        <v>75.6</v>
      </c>
      <c r="L21" s="26"/>
    </row>
    <row r="22" spans="1:12" ht="15.75">
      <c r="A22" s="6"/>
      <c r="B22"/>
      <c r="C22"/>
      <c r="D22"/>
      <c r="E22"/>
      <c r="F22" s="17">
        <v>4</v>
      </c>
      <c r="G22" s="17">
        <f>60-(8-F22)*5.2</f>
        <v>39.2</v>
      </c>
      <c r="H22" s="17">
        <v>13.5</v>
      </c>
      <c r="I22" s="17">
        <v>14</v>
      </c>
      <c r="J22" s="17">
        <v>13.5</v>
      </c>
      <c r="K22" s="17">
        <f>SUM(G22:H22,I22,J22)</f>
        <v>80.2</v>
      </c>
      <c r="L22" s="26">
        <f>K21+K22</f>
        <v>155.8</v>
      </c>
    </row>
    <row r="23" spans="1:12" ht="15.75">
      <c r="A23" s="6"/>
      <c r="B23"/>
      <c r="C23"/>
      <c r="D23"/>
      <c r="E23"/>
      <c r="F23" s="24"/>
      <c r="G23" s="17"/>
      <c r="H23" s="24"/>
      <c r="I23" s="24"/>
      <c r="J23" s="24"/>
      <c r="K23" s="17"/>
      <c r="L23" s="26"/>
    </row>
    <row r="24" spans="1:12" ht="15.75">
      <c r="A24" s="6"/>
      <c r="B24"/>
      <c r="C24" t="s">
        <v>139</v>
      </c>
      <c r="D24" t="s">
        <v>18</v>
      </c>
      <c r="E24"/>
      <c r="F24" s="24">
        <v>6</v>
      </c>
      <c r="G24" s="17">
        <f>60-(8-F24)*5.2</f>
        <v>49.6</v>
      </c>
      <c r="H24" s="24">
        <v>14.5</v>
      </c>
      <c r="I24" s="24">
        <v>14.5</v>
      </c>
      <c r="J24" s="24">
        <v>14.5</v>
      </c>
      <c r="K24" s="17">
        <f>SUM(G24:H24,I24,J24)</f>
        <v>93.1</v>
      </c>
      <c r="L24" s="26"/>
    </row>
    <row r="25" spans="1:12" ht="15.75">
      <c r="A25" s="6"/>
      <c r="B25"/>
      <c r="C25"/>
      <c r="D25"/>
      <c r="E25"/>
      <c r="F25" s="17">
        <v>7</v>
      </c>
      <c r="G25" s="17">
        <f>60-(8-F25)*5.2</f>
        <v>54.8</v>
      </c>
      <c r="H25" s="24">
        <v>7.5</v>
      </c>
      <c r="I25" s="24">
        <v>8</v>
      </c>
      <c r="J25" s="24">
        <v>7</v>
      </c>
      <c r="K25" s="17">
        <f>SUM(G25:H25,I25,J25)</f>
        <v>77.3</v>
      </c>
      <c r="L25" s="26">
        <f>K24+K25</f>
        <v>170.39999999999998</v>
      </c>
    </row>
    <row r="26" spans="1:12" ht="15.75">
      <c r="A26" s="6"/>
      <c r="B26"/>
      <c r="C26"/>
      <c r="D26"/>
      <c r="E26"/>
      <c r="F26" s="17"/>
      <c r="G26" s="17"/>
      <c r="H26" s="24"/>
      <c r="I26" s="24"/>
      <c r="J26" s="24"/>
      <c r="K26" s="17"/>
      <c r="L26" s="26"/>
    </row>
    <row r="27" spans="1:12" ht="15.75">
      <c r="A27" s="6"/>
      <c r="B27"/>
      <c r="C27"/>
      <c r="D27"/>
      <c r="E27"/>
      <c r="F27" s="24"/>
      <c r="G27" s="17"/>
      <c r="H27" s="24"/>
      <c r="I27" s="24"/>
      <c r="J27" s="24"/>
      <c r="K27" s="17"/>
      <c r="L27" s="26"/>
    </row>
    <row r="28" spans="1:12" ht="15.75">
      <c r="A28" s="6"/>
      <c r="B28"/>
      <c r="C28" s="33" t="s">
        <v>97</v>
      </c>
      <c r="D28"/>
      <c r="E28"/>
      <c r="F28" s="24"/>
      <c r="G28" s="17"/>
      <c r="H28" s="24"/>
      <c r="I28" s="24"/>
      <c r="J28" s="24"/>
      <c r="K28" s="17"/>
      <c r="L28" s="26"/>
    </row>
    <row r="29" spans="1:12" ht="15.75">
      <c r="A29" s="6"/>
      <c r="B29"/>
      <c r="C29" s="16" t="s">
        <v>98</v>
      </c>
      <c r="D29" t="s">
        <v>18</v>
      </c>
      <c r="E29"/>
      <c r="F29" s="24">
        <v>3.5</v>
      </c>
      <c r="G29" s="17">
        <f>60-(8-F29)*5.2</f>
        <v>36.599999999999994</v>
      </c>
      <c r="H29" s="24">
        <v>13.5</v>
      </c>
      <c r="I29" s="24">
        <v>13</v>
      </c>
      <c r="J29" s="24">
        <v>13.5</v>
      </c>
      <c r="K29" s="17">
        <f>SUM(G29:H29,I29,J29)</f>
        <v>76.6</v>
      </c>
      <c r="L29" s="26"/>
    </row>
    <row r="30" spans="1:12" ht="15.75">
      <c r="A30" s="6"/>
      <c r="B30"/>
      <c r="C30"/>
      <c r="D30"/>
      <c r="E30"/>
      <c r="F30" s="24">
        <v>4</v>
      </c>
      <c r="G30" s="17">
        <f>60-(8-F30)*5.2</f>
        <v>39.2</v>
      </c>
      <c r="H30" s="24">
        <v>13</v>
      </c>
      <c r="I30" s="24">
        <v>12.5</v>
      </c>
      <c r="J30" s="24">
        <v>14</v>
      </c>
      <c r="K30" s="17">
        <f>SUM(G30:H30,I30,J30)</f>
        <v>78.7</v>
      </c>
      <c r="L30" s="26">
        <f>K29+K30</f>
        <v>155.3</v>
      </c>
    </row>
    <row r="31" spans="1:12" ht="15.75">
      <c r="A31" s="6"/>
      <c r="B31"/>
      <c r="C31"/>
      <c r="D31"/>
      <c r="E31"/>
      <c r="F31" s="24"/>
      <c r="G31" s="17"/>
      <c r="H31" s="24"/>
      <c r="I31" s="24"/>
      <c r="J31" s="24"/>
      <c r="K31" s="17"/>
      <c r="L31" s="26"/>
    </row>
    <row r="32" spans="1:12" ht="15.75">
      <c r="A32" s="6"/>
      <c r="B32"/>
      <c r="C32" s="16" t="s">
        <v>99</v>
      </c>
      <c r="D32" t="s">
        <v>18</v>
      </c>
      <c r="E32"/>
      <c r="F32" s="24">
        <v>4.5</v>
      </c>
      <c r="G32" s="17">
        <f>60-(8-F32)*5.2</f>
        <v>41.8</v>
      </c>
      <c r="H32" s="24">
        <v>14</v>
      </c>
      <c r="I32" s="24">
        <v>14</v>
      </c>
      <c r="J32" s="24">
        <v>14</v>
      </c>
      <c r="K32" s="17">
        <f>SUM(G32:H32,I32,J32)</f>
        <v>83.8</v>
      </c>
      <c r="L32" s="26"/>
    </row>
    <row r="33" spans="1:12" ht="15.75">
      <c r="A33" s="6"/>
      <c r="B33"/>
      <c r="C33"/>
      <c r="D33"/>
      <c r="E33"/>
      <c r="F33" s="24">
        <v>5</v>
      </c>
      <c r="G33" s="17">
        <f>60-(8-F33)*5.2</f>
        <v>44.4</v>
      </c>
      <c r="H33" s="24">
        <v>7</v>
      </c>
      <c r="I33" s="24">
        <v>7</v>
      </c>
      <c r="J33" s="24">
        <v>7.5</v>
      </c>
      <c r="K33" s="17">
        <f>SUM(G33:H33,I33,J33)</f>
        <v>65.9</v>
      </c>
      <c r="L33" s="26">
        <f>K32+K33</f>
        <v>149.7</v>
      </c>
    </row>
    <row r="34" spans="1:12" ht="15.75">
      <c r="A34" s="6"/>
      <c r="B34"/>
      <c r="C34"/>
      <c r="D34"/>
      <c r="E34"/>
      <c r="F34" s="24"/>
      <c r="G34" s="17"/>
      <c r="H34" s="24"/>
      <c r="I34" s="24"/>
      <c r="J34" s="24"/>
      <c r="K34" s="17"/>
      <c r="L34" s="26"/>
    </row>
    <row r="35" spans="1:12" ht="15.75">
      <c r="A35" s="6"/>
      <c r="B35"/>
      <c r="C35" s="33" t="s">
        <v>100</v>
      </c>
      <c r="D35"/>
      <c r="E35"/>
      <c r="F35" s="24"/>
      <c r="G35" s="17"/>
      <c r="H35" s="24"/>
      <c r="I35" s="24"/>
      <c r="J35" s="24"/>
      <c r="K35" s="17"/>
      <c r="L35" s="26"/>
    </row>
    <row r="36" spans="1:12" ht="15.75">
      <c r="A36" s="6"/>
      <c r="B36"/>
      <c r="C36" t="s">
        <v>101</v>
      </c>
      <c r="D36" t="s">
        <v>18</v>
      </c>
      <c r="E36"/>
      <c r="F36" s="24">
        <v>6.5</v>
      </c>
      <c r="G36" s="17">
        <f>60-(8-F36)*5.2</f>
        <v>52.2</v>
      </c>
      <c r="H36" s="24">
        <v>14.5</v>
      </c>
      <c r="I36" s="24">
        <v>14.5</v>
      </c>
      <c r="J36" s="24">
        <v>14.5</v>
      </c>
      <c r="K36" s="17">
        <f>SUM(G36:H36,I36,J36)</f>
        <v>95.7</v>
      </c>
      <c r="L36" s="26"/>
    </row>
    <row r="37" spans="1:12" ht="15.75">
      <c r="A37" s="6"/>
      <c r="B37"/>
      <c r="C37"/>
      <c r="D37"/>
      <c r="E37"/>
      <c r="F37" s="24">
        <v>7</v>
      </c>
      <c r="G37" s="17">
        <f>60-(8-F37)*5.2</f>
        <v>54.8</v>
      </c>
      <c r="H37" s="24">
        <v>14.5</v>
      </c>
      <c r="I37" s="24">
        <v>15</v>
      </c>
      <c r="J37" s="24">
        <v>14.5</v>
      </c>
      <c r="K37" s="17">
        <f>SUM(G37:H37,I37,J37)</f>
        <v>98.8</v>
      </c>
      <c r="L37" s="26">
        <f>K36+K37</f>
        <v>194.5</v>
      </c>
    </row>
    <row r="38" spans="1:12" ht="15.75">
      <c r="A38" s="6"/>
      <c r="B38"/>
      <c r="C38"/>
      <c r="D38"/>
      <c r="E38"/>
      <c r="F38" s="24"/>
      <c r="G38" s="17"/>
      <c r="H38" s="24"/>
      <c r="I38" s="24"/>
      <c r="J38" s="24"/>
      <c r="K38" s="17"/>
      <c r="L38" s="26"/>
    </row>
    <row r="39" spans="1:12" ht="15.75">
      <c r="A39" s="6"/>
      <c r="B39"/>
      <c r="C39" s="33" t="s">
        <v>102</v>
      </c>
      <c r="D39"/>
      <c r="E39"/>
      <c r="F39" s="24"/>
      <c r="G39" s="17"/>
      <c r="H39" s="24"/>
      <c r="I39" s="24"/>
      <c r="J39" s="24"/>
      <c r="K39" s="17"/>
      <c r="L39" s="26"/>
    </row>
    <row r="40" spans="1:12" ht="15.75">
      <c r="A40" s="6"/>
      <c r="B40">
        <v>1</v>
      </c>
      <c r="C40" s="36" t="s">
        <v>103</v>
      </c>
      <c r="D40" t="s">
        <v>18</v>
      </c>
      <c r="E40"/>
      <c r="F40" s="24">
        <v>3.5</v>
      </c>
      <c r="G40" s="17">
        <f>60-(8-F40)*5.2</f>
        <v>36.599999999999994</v>
      </c>
      <c r="H40" s="24">
        <v>13.5</v>
      </c>
      <c r="I40" s="24">
        <v>12</v>
      </c>
      <c r="J40" s="24">
        <v>13</v>
      </c>
      <c r="K40" s="17">
        <f>SUM(G40:H40,I40,J40)</f>
        <v>75.1</v>
      </c>
      <c r="L40" s="26"/>
    </row>
    <row r="41" spans="1:12" ht="15.75">
      <c r="A41" s="6"/>
      <c r="B41"/>
      <c r="C41"/>
      <c r="D41"/>
      <c r="E41"/>
      <c r="F41" s="24">
        <v>4</v>
      </c>
      <c r="G41" s="17">
        <f>60-(8-F41)*5.2</f>
        <v>39.2</v>
      </c>
      <c r="H41" s="24">
        <v>13</v>
      </c>
      <c r="I41" s="24">
        <v>13</v>
      </c>
      <c r="J41" s="24">
        <v>14</v>
      </c>
      <c r="K41" s="17">
        <f>SUM(G41:H41,I41,J41)</f>
        <v>79.2</v>
      </c>
      <c r="L41" s="26">
        <f>K40+K41</f>
        <v>154.3</v>
      </c>
    </row>
    <row r="42" spans="1:12" ht="15">
      <c r="A42" s="16"/>
      <c r="B42"/>
      <c r="C42"/>
      <c r="D42"/>
      <c r="E42"/>
      <c r="F42" s="24"/>
      <c r="G42" s="24"/>
      <c r="H42" s="24"/>
      <c r="I42" s="24"/>
      <c r="J42" s="24"/>
      <c r="K42" s="24"/>
      <c r="L42" s="24"/>
    </row>
    <row r="43" spans="1:12" ht="18.75">
      <c r="A43" s="6"/>
      <c r="B43" s="25"/>
      <c r="C43" s="25" t="s">
        <v>107</v>
      </c>
      <c r="D43" s="25"/>
      <c r="E43" s="6"/>
      <c r="F43" s="17"/>
      <c r="G43" s="17"/>
      <c r="H43" s="30"/>
      <c r="I43" s="17"/>
      <c r="J43" s="17"/>
      <c r="K43" s="17"/>
      <c r="L43" s="26"/>
    </row>
    <row r="44" spans="1:12" ht="15.75">
      <c r="A44" s="6"/>
      <c r="B44" s="6"/>
      <c r="C44" s="6" t="s">
        <v>104</v>
      </c>
      <c r="D44" s="6" t="s">
        <v>92</v>
      </c>
      <c r="E44" s="6"/>
      <c r="F44" s="17">
        <v>11.5</v>
      </c>
      <c r="G44" s="17">
        <f>60-(15-F44)*5.2</f>
        <v>41.8</v>
      </c>
      <c r="H44" s="17">
        <v>15.5</v>
      </c>
      <c r="I44" s="17">
        <v>15.5</v>
      </c>
      <c r="J44" s="17">
        <v>15</v>
      </c>
      <c r="K44" s="17">
        <f>SUM(G44:H44,I44,J44)</f>
        <v>87.8</v>
      </c>
      <c r="L44" s="26"/>
    </row>
    <row r="45" spans="1:12" ht="15.75">
      <c r="A45" s="6"/>
      <c r="B45" s="25"/>
      <c r="C45" s="6"/>
      <c r="D45" s="6"/>
      <c r="E45" s="6"/>
      <c r="F45" s="17">
        <v>11.5</v>
      </c>
      <c r="G45" s="17">
        <f>60-(15-F45)*5.2</f>
        <v>41.8</v>
      </c>
      <c r="H45" s="17">
        <v>16</v>
      </c>
      <c r="I45" s="17">
        <v>16</v>
      </c>
      <c r="J45" s="17">
        <v>15.5</v>
      </c>
      <c r="K45" s="17">
        <f>SUM(G45:H45,I45,J45)</f>
        <v>89.3</v>
      </c>
      <c r="L45" s="26">
        <f>K44+K45</f>
        <v>177.1</v>
      </c>
    </row>
    <row r="46" spans="1:12" ht="15.75">
      <c r="A46" s="6"/>
      <c r="B46" s="6"/>
      <c r="C46" s="6"/>
      <c r="D46" s="6"/>
      <c r="E46" s="6"/>
      <c r="F46" s="17"/>
      <c r="G46" s="17"/>
      <c r="H46" s="17"/>
      <c r="I46" s="17"/>
      <c r="J46" s="17"/>
      <c r="K46" s="17"/>
      <c r="L46" s="26"/>
    </row>
    <row r="47" spans="1:12" ht="15.75">
      <c r="A47" s="6"/>
      <c r="B47" s="25"/>
      <c r="C47" s="6" t="s">
        <v>105</v>
      </c>
      <c r="D47" s="6" t="s">
        <v>18</v>
      </c>
      <c r="E47" s="6"/>
      <c r="F47" s="17">
        <v>10.5</v>
      </c>
      <c r="G47" s="17">
        <f>60-(15-F47)*5.2</f>
        <v>36.599999999999994</v>
      </c>
      <c r="H47" s="17">
        <v>13</v>
      </c>
      <c r="I47" s="17">
        <v>13.5</v>
      </c>
      <c r="J47" s="17">
        <v>13</v>
      </c>
      <c r="K47" s="17">
        <f>SUM(G47:H47,I47,J47)</f>
        <v>76.1</v>
      </c>
      <c r="L47" s="26"/>
    </row>
    <row r="48" spans="1:12" ht="15.75">
      <c r="A48" s="6"/>
      <c r="B48" s="25"/>
      <c r="C48" s="6"/>
      <c r="D48" s="6"/>
      <c r="E48" s="6"/>
      <c r="F48" s="17">
        <v>9.5</v>
      </c>
      <c r="G48" s="17">
        <f>60-(15-F48)*5.2</f>
        <v>31.4</v>
      </c>
      <c r="H48" s="17">
        <v>13.5</v>
      </c>
      <c r="I48" s="17">
        <v>15</v>
      </c>
      <c r="J48" s="17">
        <v>14.5</v>
      </c>
      <c r="K48" s="17">
        <f>SUM(G48:H48,I48,J48)</f>
        <v>74.4</v>
      </c>
      <c r="L48" s="26">
        <f>K47+K48</f>
        <v>150.5</v>
      </c>
    </row>
    <row r="49" spans="1:12" ht="18.75">
      <c r="A49" s="6"/>
      <c r="B49" s="25"/>
      <c r="C49" s="6"/>
      <c r="D49" s="6"/>
      <c r="E49" s="6"/>
      <c r="F49" s="17"/>
      <c r="G49" s="17"/>
      <c r="H49" s="30"/>
      <c r="I49" s="17"/>
      <c r="J49" s="17"/>
      <c r="K49" s="17"/>
      <c r="L49" s="26"/>
    </row>
    <row r="50" spans="1:12" ht="18.75">
      <c r="A50" s="6"/>
      <c r="B50" s="6"/>
      <c r="C50" s="25" t="s">
        <v>106</v>
      </c>
      <c r="D50" s="6"/>
      <c r="E50" s="6"/>
      <c r="F50" s="17"/>
      <c r="G50" s="17"/>
      <c r="H50" s="30"/>
      <c r="I50" s="17"/>
      <c r="J50" s="17"/>
      <c r="K50" s="17"/>
      <c r="L50" s="26"/>
    </row>
    <row r="51" spans="1:12" ht="15.75">
      <c r="A51" s="6"/>
      <c r="B51" s="6"/>
      <c r="C51" s="6" t="s">
        <v>109</v>
      </c>
      <c r="D51" s="6" t="s">
        <v>110</v>
      </c>
      <c r="E51" s="6"/>
      <c r="F51" s="17">
        <v>10</v>
      </c>
      <c r="G51" s="17">
        <f>60-(15-F51)*5.2</f>
        <v>34</v>
      </c>
      <c r="H51" s="17">
        <v>14.5</v>
      </c>
      <c r="I51" s="17">
        <v>14</v>
      </c>
      <c r="J51" s="17">
        <v>15</v>
      </c>
      <c r="K51" s="17">
        <f>SUM(G51:H51,I51,J51)</f>
        <v>77.5</v>
      </c>
      <c r="L51" s="26"/>
    </row>
    <row r="52" spans="1:12" ht="15.75">
      <c r="A52" s="6"/>
      <c r="B52" s="6"/>
      <c r="C52" s="6"/>
      <c r="D52" s="6"/>
      <c r="E52" s="6"/>
      <c r="F52" s="17">
        <v>10</v>
      </c>
      <c r="G52" s="17">
        <f>60-(15-F52)*5.2</f>
        <v>34</v>
      </c>
      <c r="H52" s="17">
        <v>14</v>
      </c>
      <c r="I52" s="17">
        <v>14</v>
      </c>
      <c r="J52" s="17">
        <v>14.5</v>
      </c>
      <c r="K52" s="17">
        <f>SUM(G52:H52,I52,J52)</f>
        <v>76.5</v>
      </c>
      <c r="L52" s="26">
        <f>K51+K52</f>
        <v>154</v>
      </c>
    </row>
    <row r="53" spans="1:12" ht="15.75">
      <c r="A53" s="6"/>
      <c r="B53" s="6"/>
      <c r="C53" s="6"/>
      <c r="D53" s="6"/>
      <c r="E53" s="6"/>
      <c r="F53" s="17"/>
      <c r="G53" s="17"/>
      <c r="H53" s="17"/>
      <c r="I53" s="17"/>
      <c r="J53" s="17"/>
      <c r="K53" s="17"/>
      <c r="L53" s="26"/>
    </row>
    <row r="54" spans="1:12" ht="15.75">
      <c r="A54" s="6"/>
      <c r="B54" s="25"/>
      <c r="C54" s="6" t="s">
        <v>111</v>
      </c>
      <c r="D54" s="6" t="s">
        <v>18</v>
      </c>
      <c r="E54" s="6"/>
      <c r="F54" s="17">
        <v>8</v>
      </c>
      <c r="G54" s="17">
        <f>60-(15-F54)*5.2</f>
        <v>23.6</v>
      </c>
      <c r="H54" s="17">
        <v>13.5</v>
      </c>
      <c r="I54" s="17">
        <v>14.5</v>
      </c>
      <c r="J54" s="17">
        <v>13.5</v>
      </c>
      <c r="K54" s="17">
        <f>SUM(G54:H54,I54,J54)</f>
        <v>65.1</v>
      </c>
      <c r="L54" s="26"/>
    </row>
    <row r="55" spans="1:12" ht="15.75">
      <c r="A55" s="6"/>
      <c r="B55" s="6"/>
      <c r="C55" s="6"/>
      <c r="D55" s="6"/>
      <c r="E55" s="6"/>
      <c r="F55" s="17">
        <v>9</v>
      </c>
      <c r="G55" s="17">
        <f>60-(15-F55)*5.2</f>
        <v>28.799999999999997</v>
      </c>
      <c r="H55" s="17">
        <v>14.5</v>
      </c>
      <c r="I55" s="17">
        <v>15.5</v>
      </c>
      <c r="J55" s="17">
        <v>15.5</v>
      </c>
      <c r="K55" s="17">
        <f>SUM(G55:H55,I55,J55)</f>
        <v>74.3</v>
      </c>
      <c r="L55" s="26">
        <f>K54+K55</f>
        <v>139.39999999999998</v>
      </c>
    </row>
    <row r="56" spans="1:12" ht="15.75">
      <c r="A56" s="6"/>
      <c r="B56" s="25"/>
      <c r="C56" s="6"/>
      <c r="D56" s="6"/>
      <c r="E56" s="6"/>
      <c r="F56" s="17"/>
      <c r="G56" s="17"/>
      <c r="H56" s="17"/>
      <c r="I56" s="17"/>
      <c r="J56" s="17"/>
      <c r="K56" s="17"/>
      <c r="L56" s="26"/>
    </row>
    <row r="57" spans="1:12" ht="15.75">
      <c r="A57" s="6"/>
      <c r="B57" s="6"/>
      <c r="C57" s="6" t="s">
        <v>121</v>
      </c>
      <c r="D57" s="16" t="s">
        <v>92</v>
      </c>
      <c r="E57" s="6"/>
      <c r="F57" s="17">
        <v>12.5</v>
      </c>
      <c r="G57" s="17">
        <f>60-(15-F57)*5.2</f>
        <v>47</v>
      </c>
      <c r="H57" s="17">
        <v>16</v>
      </c>
      <c r="I57" s="17">
        <v>15.5</v>
      </c>
      <c r="J57" s="17">
        <v>16</v>
      </c>
      <c r="K57" s="17">
        <f>SUM(G57:H57,I57,J57)</f>
        <v>94.5</v>
      </c>
      <c r="L57" s="26"/>
    </row>
    <row r="58" spans="1:12" ht="15.75">
      <c r="A58" s="6"/>
      <c r="B58" s="25"/>
      <c r="C58" s="6"/>
      <c r="D58" s="16"/>
      <c r="E58" s="6"/>
      <c r="F58" s="17">
        <v>11</v>
      </c>
      <c r="G58" s="17">
        <f>60-(15-F58)*5.2</f>
        <v>39.2</v>
      </c>
      <c r="H58" s="17">
        <v>16</v>
      </c>
      <c r="I58" s="17">
        <v>16</v>
      </c>
      <c r="J58" s="17">
        <v>15.5</v>
      </c>
      <c r="K58" s="17">
        <f>SUM(G58:H58,I58,J58)</f>
        <v>86.7</v>
      </c>
      <c r="L58" s="26">
        <f>K57+K58</f>
        <v>181.2</v>
      </c>
    </row>
    <row r="59" spans="1:12" ht="15.75">
      <c r="A59" s="6"/>
      <c r="B59" s="6"/>
      <c r="C59" s="6"/>
      <c r="D59" s="6"/>
      <c r="E59" s="31"/>
      <c r="F59" s="17"/>
      <c r="G59" s="17"/>
      <c r="H59" s="17"/>
      <c r="I59" s="17"/>
      <c r="J59" s="17"/>
      <c r="K59" s="26"/>
      <c r="L59" s="9"/>
    </row>
    <row r="60" spans="1:12" ht="15.75">
      <c r="A60" s="6"/>
      <c r="B60" s="6"/>
      <c r="C60" s="25" t="s">
        <v>112</v>
      </c>
      <c r="D60" s="6"/>
      <c r="E60" s="6"/>
      <c r="F60" s="17"/>
      <c r="G60" s="17"/>
      <c r="H60" s="17"/>
      <c r="I60" s="17"/>
      <c r="J60" s="17"/>
      <c r="K60" s="17"/>
      <c r="L60" s="26"/>
    </row>
    <row r="61" spans="1:12" ht="15.75">
      <c r="A61" s="6"/>
      <c r="B61" s="6">
        <v>1</v>
      </c>
      <c r="C61" s="6" t="s">
        <v>114</v>
      </c>
      <c r="D61" s="6" t="s">
        <v>18</v>
      </c>
      <c r="E61" s="6"/>
      <c r="F61" s="17">
        <v>9.5</v>
      </c>
      <c r="G61" s="17">
        <f>60-(15-F61)*5.2</f>
        <v>31.4</v>
      </c>
      <c r="H61" s="17">
        <v>14</v>
      </c>
      <c r="I61" s="17">
        <v>15</v>
      </c>
      <c r="J61" s="17">
        <v>13.5</v>
      </c>
      <c r="K61" s="17">
        <f>SUM(G61:H61,I61,J61)</f>
        <v>73.9</v>
      </c>
      <c r="L61" s="26"/>
    </row>
    <row r="62" spans="1:12" ht="15.75">
      <c r="A62" s="6"/>
      <c r="B62" s="25"/>
      <c r="C62" s="25"/>
      <c r="D62" s="6"/>
      <c r="E62" s="6"/>
      <c r="F62" s="17">
        <v>8</v>
      </c>
      <c r="G62" s="17">
        <f>60-(15-F62)*5.2</f>
        <v>23.6</v>
      </c>
      <c r="H62" s="17">
        <v>13.5</v>
      </c>
      <c r="I62" s="17">
        <v>12.5</v>
      </c>
      <c r="J62" s="17">
        <v>13.5</v>
      </c>
      <c r="K62" s="17">
        <f>SUM(G62:H62,I62,J62)</f>
        <v>63.1</v>
      </c>
      <c r="L62" s="26">
        <f>K61+K62</f>
        <v>137</v>
      </c>
    </row>
    <row r="63" spans="1:12" ht="15.75">
      <c r="A63" s="6"/>
      <c r="B63" s="16"/>
      <c r="C63" s="25"/>
      <c r="D63" s="6"/>
      <c r="E63" s="6"/>
      <c r="F63" s="17"/>
      <c r="G63" s="17"/>
      <c r="H63" s="17"/>
      <c r="I63" s="17"/>
      <c r="J63" s="17"/>
      <c r="K63" s="17"/>
      <c r="L63" s="26"/>
    </row>
    <row r="64" spans="1:12" ht="15.75">
      <c r="A64" s="16"/>
      <c r="B64" s="16"/>
      <c r="C64" s="25" t="s">
        <v>113</v>
      </c>
      <c r="D64" s="25"/>
      <c r="E64" s="6"/>
      <c r="F64" s="17"/>
      <c r="G64" s="17"/>
      <c r="H64" s="17"/>
      <c r="I64" s="17"/>
      <c r="J64" s="17"/>
      <c r="K64" s="17"/>
      <c r="L64" s="26"/>
    </row>
    <row r="65" spans="1:12" ht="15.75">
      <c r="A65" s="6"/>
      <c r="B65" s="25">
        <v>1</v>
      </c>
      <c r="C65" s="6" t="s">
        <v>115</v>
      </c>
      <c r="D65" s="6" t="s">
        <v>18</v>
      </c>
      <c r="E65" s="6"/>
      <c r="F65" s="17">
        <v>9.5</v>
      </c>
      <c r="G65" s="17">
        <f>60-(15-F65)*5.2</f>
        <v>31.4</v>
      </c>
      <c r="H65" s="17">
        <v>14</v>
      </c>
      <c r="I65" s="17">
        <v>14.5</v>
      </c>
      <c r="J65" s="17">
        <v>14.5</v>
      </c>
      <c r="K65" s="17">
        <f>SUM(G65:H65,I65,J65)</f>
        <v>74.4</v>
      </c>
      <c r="L65" s="26"/>
    </row>
    <row r="66" spans="1:12" ht="15.75">
      <c r="A66" s="6"/>
      <c r="B66" s="6"/>
      <c r="C66" s="6"/>
      <c r="D66" s="6"/>
      <c r="E66" s="6"/>
      <c r="F66" s="17">
        <v>10</v>
      </c>
      <c r="G66" s="17">
        <f>60-(15-F66)*5.2</f>
        <v>34</v>
      </c>
      <c r="H66" s="17">
        <v>14</v>
      </c>
      <c r="I66" s="17">
        <v>13</v>
      </c>
      <c r="J66" s="17">
        <v>14.5</v>
      </c>
      <c r="K66" s="17">
        <f>SUM(G66:H66,I66,J66)</f>
        <v>75.5</v>
      </c>
      <c r="L66" s="26">
        <f>K65+K66</f>
        <v>149.9</v>
      </c>
    </row>
    <row r="67" spans="1:12" ht="15.75">
      <c r="A67" s="6"/>
      <c r="B67" s="25"/>
      <c r="C67" s="6"/>
      <c r="D67" s="6"/>
      <c r="E67" s="6"/>
      <c r="F67" s="17"/>
      <c r="G67" s="17"/>
      <c r="H67" s="17"/>
      <c r="I67" s="17"/>
      <c r="J67" s="17"/>
      <c r="K67" s="17"/>
      <c r="L67" s="26"/>
    </row>
    <row r="68" spans="3:12" ht="15.75">
      <c r="C68" s="25" t="s">
        <v>116</v>
      </c>
      <c r="D68" s="6"/>
      <c r="E68" s="6"/>
      <c r="F68" s="17"/>
      <c r="G68" s="17"/>
      <c r="H68" s="17"/>
      <c r="I68" s="17"/>
      <c r="J68" s="17"/>
      <c r="K68" s="17"/>
      <c r="L68" s="26"/>
    </row>
    <row r="69" spans="1:12" ht="15.75">
      <c r="A69" s="25"/>
      <c r="B69" s="25">
        <v>1</v>
      </c>
      <c r="C69" s="6" t="s">
        <v>117</v>
      </c>
      <c r="D69" s="6" t="s">
        <v>18</v>
      </c>
      <c r="E69" s="6"/>
      <c r="F69" s="17">
        <v>9</v>
      </c>
      <c r="G69" s="17">
        <f>60-(15-F69)*5.2</f>
        <v>28.799999999999997</v>
      </c>
      <c r="H69" s="17">
        <v>13.5</v>
      </c>
      <c r="I69" s="17">
        <v>14</v>
      </c>
      <c r="J69" s="17">
        <v>14</v>
      </c>
      <c r="K69" s="17">
        <f>SUM(G69:H69,I69,J69)</f>
        <v>70.3</v>
      </c>
      <c r="L69" s="26"/>
    </row>
    <row r="70" spans="1:12" ht="15.75">
      <c r="A70" s="6"/>
      <c r="B70" s="6"/>
      <c r="C70" s="25"/>
      <c r="D70" s="6"/>
      <c r="E70" s="6"/>
      <c r="F70" s="17">
        <v>10.5</v>
      </c>
      <c r="G70" s="17">
        <f>60-(15-F70)*5.2</f>
        <v>36.599999999999994</v>
      </c>
      <c r="H70" s="17">
        <v>14</v>
      </c>
      <c r="I70" s="17">
        <v>14.5</v>
      </c>
      <c r="J70" s="17">
        <v>14.5</v>
      </c>
      <c r="K70" s="17">
        <f>SUM(G70:H70,I70,J70)</f>
        <v>79.6</v>
      </c>
      <c r="L70" s="26">
        <f>K69+K70</f>
        <v>149.89999999999998</v>
      </c>
    </row>
    <row r="71" spans="1:12" ht="15.75">
      <c r="A71" s="6"/>
      <c r="B71" s="25"/>
      <c r="C71" s="6"/>
      <c r="D71" s="6"/>
      <c r="E71" s="31"/>
      <c r="F71" s="17"/>
      <c r="G71" s="17"/>
      <c r="H71" s="17"/>
      <c r="I71" s="17"/>
      <c r="J71" s="17"/>
      <c r="K71" s="26"/>
      <c r="L71" s="9"/>
    </row>
    <row r="72" spans="1:12" ht="15.75">
      <c r="A72" s="6"/>
      <c r="B72" s="25"/>
      <c r="C72" s="25" t="s">
        <v>118</v>
      </c>
      <c r="D72" s="16"/>
      <c r="E72" s="16"/>
      <c r="F72" s="17"/>
      <c r="G72" s="17"/>
      <c r="H72" s="17"/>
      <c r="I72" s="17"/>
      <c r="J72" s="17"/>
      <c r="K72" s="17"/>
      <c r="L72" s="26"/>
    </row>
    <row r="73" spans="1:12" ht="15.75">
      <c r="A73" s="6"/>
      <c r="B73" s="25"/>
      <c r="C73" s="6" t="s">
        <v>122</v>
      </c>
      <c r="D73" s="16" t="s">
        <v>110</v>
      </c>
      <c r="E73" s="16"/>
      <c r="F73" s="17">
        <v>11</v>
      </c>
      <c r="G73" s="17">
        <f>60-(25-F73)*4.8</f>
        <v>-7.200000000000003</v>
      </c>
      <c r="H73" s="17">
        <v>14</v>
      </c>
      <c r="I73" s="17">
        <v>14</v>
      </c>
      <c r="J73" s="17">
        <v>14</v>
      </c>
      <c r="K73" s="17">
        <f>SUM(G73:H73,I73,J73)</f>
        <v>34.8</v>
      </c>
      <c r="L73" s="26"/>
    </row>
    <row r="74" spans="1:12" ht="15.75">
      <c r="A74" s="6"/>
      <c r="B74" s="25"/>
      <c r="C74" s="25"/>
      <c r="D74" s="16"/>
      <c r="E74" s="16"/>
      <c r="F74" s="17">
        <v>11.5</v>
      </c>
      <c r="G74" s="17">
        <f>60-(25-F74)*4.8</f>
        <v>-4.799999999999997</v>
      </c>
      <c r="H74" s="17">
        <v>14</v>
      </c>
      <c r="I74" s="17">
        <v>14.5</v>
      </c>
      <c r="J74" s="17">
        <v>14.5</v>
      </c>
      <c r="K74" s="17">
        <f>SUM(G74:H74,I74,J74)</f>
        <v>38.2</v>
      </c>
      <c r="L74" s="26">
        <f>K73+K74</f>
        <v>73</v>
      </c>
    </row>
    <row r="75" spans="1:12" ht="15.75">
      <c r="A75" s="6"/>
      <c r="B75" s="6"/>
      <c r="C75" s="25"/>
      <c r="D75" s="16"/>
      <c r="E75" s="16"/>
      <c r="F75" s="17"/>
      <c r="G75" s="17"/>
      <c r="H75" s="17"/>
      <c r="I75" s="17"/>
      <c r="J75" s="17"/>
      <c r="K75" s="17"/>
      <c r="L75" s="26"/>
    </row>
    <row r="76" spans="1:12" ht="15.75">
      <c r="A76" s="6"/>
      <c r="B76" s="25"/>
      <c r="C76" s="6" t="s">
        <v>108</v>
      </c>
      <c r="D76" s="6" t="s">
        <v>110</v>
      </c>
      <c r="E76" s="16"/>
      <c r="F76" s="17">
        <v>8</v>
      </c>
      <c r="G76" s="17">
        <f>60-(25-F76)*4.8</f>
        <v>-21.599999999999994</v>
      </c>
      <c r="H76" s="17">
        <v>13.5</v>
      </c>
      <c r="I76" s="17">
        <v>13.5</v>
      </c>
      <c r="J76" s="17">
        <v>14</v>
      </c>
      <c r="K76" s="17">
        <f>SUM(G76:H76,I76,J76)</f>
        <v>19.400000000000006</v>
      </c>
      <c r="L76" s="26"/>
    </row>
    <row r="77" spans="1:12" ht="15.75">
      <c r="A77" s="6"/>
      <c r="B77" s="25"/>
      <c r="C77" s="6"/>
      <c r="D77" s="16"/>
      <c r="E77" s="16"/>
      <c r="F77" s="17">
        <v>9</v>
      </c>
      <c r="G77" s="17">
        <f>60-(25-F77)*4.8</f>
        <v>-16.799999999999997</v>
      </c>
      <c r="H77" s="17">
        <v>13.5</v>
      </c>
      <c r="I77" s="17">
        <v>14</v>
      </c>
      <c r="J77" s="17">
        <v>14.5</v>
      </c>
      <c r="K77" s="17">
        <f>SUM(G77:H77,I77,J77)</f>
        <v>25.200000000000003</v>
      </c>
      <c r="L77" s="26">
        <f>K76+K77</f>
        <v>44.60000000000001</v>
      </c>
    </row>
    <row r="78" spans="1:12" ht="15.75">
      <c r="A78" s="6"/>
      <c r="B78" s="25"/>
      <c r="C78" s="6"/>
      <c r="D78" s="16"/>
      <c r="E78" s="16"/>
      <c r="F78" s="17"/>
      <c r="G78" s="17"/>
      <c r="H78" s="17"/>
      <c r="I78" s="17"/>
      <c r="J78" s="17"/>
      <c r="K78" s="17"/>
      <c r="L78" s="26"/>
    </row>
    <row r="79" spans="1:12" ht="15.75">
      <c r="A79" s="6"/>
      <c r="B79" s="25"/>
      <c r="C79" s="25" t="s">
        <v>119</v>
      </c>
      <c r="D79" s="16"/>
      <c r="E79" s="16"/>
      <c r="F79" s="17"/>
      <c r="G79" s="17"/>
      <c r="H79" s="17"/>
      <c r="I79" s="17"/>
      <c r="J79" s="17"/>
      <c r="K79" s="17"/>
      <c r="L79" s="26"/>
    </row>
    <row r="80" spans="1:12" ht="15.75">
      <c r="A80" s="6"/>
      <c r="B80" s="6"/>
      <c r="C80" s="6" t="s">
        <v>63</v>
      </c>
      <c r="D80" s="6" t="s">
        <v>16</v>
      </c>
      <c r="E80" s="6"/>
      <c r="F80" s="17">
        <v>11</v>
      </c>
      <c r="G80" s="17">
        <f>60-(25-F80)*4.8</f>
        <v>-7.200000000000003</v>
      </c>
      <c r="H80" s="17">
        <v>15.5</v>
      </c>
      <c r="I80" s="17">
        <v>15.5</v>
      </c>
      <c r="J80" s="17">
        <v>16</v>
      </c>
      <c r="K80" s="17">
        <f>SUM(G80:H80,I80,J80)</f>
        <v>39.8</v>
      </c>
      <c r="L80" s="26"/>
    </row>
    <row r="81" spans="1:12" ht="15.75">
      <c r="A81" s="6"/>
      <c r="B81" s="25"/>
      <c r="C81" s="6"/>
      <c r="D81" s="6"/>
      <c r="E81" s="6"/>
      <c r="F81" s="17">
        <v>12.5</v>
      </c>
      <c r="G81" s="17">
        <f>60-(25-F81)*4.8</f>
        <v>0</v>
      </c>
      <c r="H81" s="17">
        <v>14.5</v>
      </c>
      <c r="I81" s="17">
        <v>15</v>
      </c>
      <c r="J81" s="17">
        <v>15</v>
      </c>
      <c r="K81" s="17">
        <f>SUM(G81:H81,I81,J81)</f>
        <v>44.5</v>
      </c>
      <c r="L81" s="26">
        <f>K80+K81</f>
        <v>84.3</v>
      </c>
    </row>
    <row r="82" spans="1:12" ht="15.75">
      <c r="A82" s="6"/>
      <c r="B82" s="25"/>
      <c r="C82" s="16"/>
      <c r="D82" s="16"/>
      <c r="E82" s="16"/>
      <c r="F82" s="17"/>
      <c r="G82" s="17"/>
      <c r="H82" s="17"/>
      <c r="I82" s="17"/>
      <c r="J82" s="17"/>
      <c r="K82" s="17"/>
      <c r="L82" s="26"/>
    </row>
    <row r="83" spans="1:12" ht="15.75">
      <c r="A83" s="6"/>
      <c r="B83" s="25"/>
      <c r="C83" s="16" t="s">
        <v>123</v>
      </c>
      <c r="D83" s="16" t="s">
        <v>19</v>
      </c>
      <c r="E83" s="16"/>
      <c r="F83" s="17">
        <v>11</v>
      </c>
      <c r="G83" s="17">
        <f>60-(25-F83)*4.8</f>
        <v>-7.200000000000003</v>
      </c>
      <c r="H83" s="17">
        <v>14</v>
      </c>
      <c r="I83" s="17">
        <v>13.5</v>
      </c>
      <c r="J83" s="17">
        <v>15</v>
      </c>
      <c r="K83" s="17">
        <f>SUM(G83:H83,I83,J83)</f>
        <v>35.3</v>
      </c>
      <c r="L83" s="26"/>
    </row>
    <row r="84" spans="1:12" ht="15.75">
      <c r="A84" s="6"/>
      <c r="B84" s="6"/>
      <c r="C84"/>
      <c r="D84"/>
      <c r="E84"/>
      <c r="F84" s="17">
        <v>12.5</v>
      </c>
      <c r="G84" s="17">
        <f>60-(25-F84)*4.8</f>
        <v>0</v>
      </c>
      <c r="H84" s="24">
        <v>14.5</v>
      </c>
      <c r="I84" s="24">
        <v>15</v>
      </c>
      <c r="J84" s="24">
        <v>14.5</v>
      </c>
      <c r="K84" s="17">
        <f>SUM(G84:H84,I84,J84)</f>
        <v>44</v>
      </c>
      <c r="L84" s="26">
        <f>K83+K84</f>
        <v>79.3</v>
      </c>
    </row>
    <row r="85" spans="1:12" ht="15.75">
      <c r="A85" s="6"/>
      <c r="B85" s="6"/>
      <c r="C85" s="6"/>
      <c r="D85" s="6"/>
      <c r="E85" s="32"/>
      <c r="F85" s="17"/>
      <c r="G85" s="17"/>
      <c r="H85" s="17"/>
      <c r="I85" s="17"/>
      <c r="J85" s="17"/>
      <c r="K85" s="26"/>
      <c r="L85" s="9"/>
    </row>
    <row r="86" spans="1:12" ht="15.75">
      <c r="A86" s="16"/>
      <c r="B86" s="16"/>
      <c r="C86" s="25" t="s">
        <v>126</v>
      </c>
      <c r="D86" s="6"/>
      <c r="E86" s="6"/>
      <c r="F86" s="17"/>
      <c r="G86" s="17"/>
      <c r="H86" s="17"/>
      <c r="I86" s="17"/>
      <c r="J86" s="17"/>
      <c r="K86" s="17"/>
      <c r="L86" s="26"/>
    </row>
    <row r="87" spans="2:12" ht="15.75">
      <c r="B87" s="16">
        <v>1</v>
      </c>
      <c r="C87" s="6" t="s">
        <v>131</v>
      </c>
      <c r="D87" s="6" t="s">
        <v>132</v>
      </c>
      <c r="E87" s="6"/>
      <c r="F87" s="17">
        <v>36</v>
      </c>
      <c r="G87" s="17">
        <f>60-(45-F87)*3.2</f>
        <v>31.2</v>
      </c>
      <c r="H87" s="17">
        <v>17</v>
      </c>
      <c r="I87" s="17">
        <v>17.5</v>
      </c>
      <c r="J87" s="17">
        <v>18</v>
      </c>
      <c r="K87" s="17">
        <f>SUM(G87:H87,I87,J87)</f>
        <v>83.7</v>
      </c>
      <c r="L87" s="26"/>
    </row>
    <row r="88" spans="3:12" ht="15.75">
      <c r="C88" s="25"/>
      <c r="D88" s="6"/>
      <c r="E88" s="6"/>
      <c r="F88" s="17">
        <v>36</v>
      </c>
      <c r="G88" s="17">
        <f>60-(45-F88)*3.2</f>
        <v>31.2</v>
      </c>
      <c r="H88" s="17">
        <v>17.5</v>
      </c>
      <c r="I88" s="17">
        <v>18</v>
      </c>
      <c r="J88" s="17">
        <v>18</v>
      </c>
      <c r="K88" s="17">
        <f>SUM(G88:H88,I88,J88)</f>
        <v>84.7</v>
      </c>
      <c r="L88" s="26">
        <f>K87+K88</f>
        <v>168.4</v>
      </c>
    </row>
    <row r="89" spans="3:12" ht="15.75">
      <c r="C89" s="25"/>
      <c r="D89" s="6"/>
      <c r="E89" s="6"/>
      <c r="F89" s="17"/>
      <c r="G89" s="17"/>
      <c r="H89" s="17"/>
      <c r="I89" s="17"/>
      <c r="J89" s="17"/>
      <c r="K89" s="17"/>
      <c r="L89" s="26"/>
    </row>
    <row r="90" spans="3:12" ht="15.75">
      <c r="C90" s="25" t="s">
        <v>127</v>
      </c>
      <c r="D90" s="6"/>
      <c r="E90" s="6"/>
      <c r="F90" s="17"/>
      <c r="G90" s="17"/>
      <c r="H90" s="17"/>
      <c r="I90" s="17"/>
      <c r="J90" s="17"/>
      <c r="K90" s="17"/>
      <c r="L90" s="26"/>
    </row>
    <row r="91" spans="2:12" ht="15.75">
      <c r="B91" s="16">
        <v>1</v>
      </c>
      <c r="C91" s="6" t="s">
        <v>133</v>
      </c>
      <c r="D91" s="6" t="s">
        <v>17</v>
      </c>
      <c r="E91" s="6"/>
      <c r="F91" s="17">
        <v>29</v>
      </c>
      <c r="G91" s="17">
        <f>60-(45-F91)*3.2</f>
        <v>8.799999999999997</v>
      </c>
      <c r="H91" s="17">
        <v>14</v>
      </c>
      <c r="I91" s="17">
        <v>14</v>
      </c>
      <c r="J91" s="17">
        <v>14.5</v>
      </c>
      <c r="K91" s="17">
        <f>SUM(G91:H91,I91,J91)</f>
        <v>51.3</v>
      </c>
      <c r="L91" s="26"/>
    </row>
    <row r="92" spans="2:12" ht="15.75">
      <c r="B92" s="16"/>
      <c r="C92" s="25"/>
      <c r="D92" s="6"/>
      <c r="E92" s="6"/>
      <c r="F92" s="17">
        <v>26.5</v>
      </c>
      <c r="G92" s="17">
        <f>60-(45-F92)*3.2</f>
        <v>0.7999999999999972</v>
      </c>
      <c r="H92" s="17">
        <v>13.5</v>
      </c>
      <c r="I92" s="17">
        <v>13.5</v>
      </c>
      <c r="J92" s="17">
        <v>14</v>
      </c>
      <c r="K92" s="17">
        <f>SUM(G92:H92,I92,J92)</f>
        <v>41.8</v>
      </c>
      <c r="L92" s="26">
        <f>K91+K92</f>
        <v>93.1</v>
      </c>
    </row>
    <row r="93" spans="2:12" ht="15.75">
      <c r="B93" s="16"/>
      <c r="C93" s="25"/>
      <c r="D93" s="6"/>
      <c r="E93" s="6"/>
      <c r="F93" s="17"/>
      <c r="G93" s="17"/>
      <c r="H93" s="17"/>
      <c r="I93" s="17"/>
      <c r="J93" s="17"/>
      <c r="K93" s="17"/>
      <c r="L93" s="26"/>
    </row>
    <row r="94" spans="2:12" ht="15.75">
      <c r="B94" s="16">
        <v>2</v>
      </c>
      <c r="C94" t="s">
        <v>124</v>
      </c>
      <c r="D94" t="s">
        <v>17</v>
      </c>
      <c r="E94"/>
      <c r="F94" s="17">
        <v>24</v>
      </c>
      <c r="G94" s="17">
        <f>60-(45-F94)*3.2</f>
        <v>-7.200000000000003</v>
      </c>
      <c r="H94" s="17">
        <v>13.5</v>
      </c>
      <c r="I94" s="17">
        <v>13.5</v>
      </c>
      <c r="J94" s="17">
        <v>14</v>
      </c>
      <c r="K94" s="17">
        <f>SUM(G94:H94,I94,J94)</f>
        <v>33.8</v>
      </c>
      <c r="L94" s="26"/>
    </row>
    <row r="95" spans="3:12" ht="15.75">
      <c r="C95"/>
      <c r="D95"/>
      <c r="E95"/>
      <c r="F95" s="17">
        <v>24.5</v>
      </c>
      <c r="G95" s="17">
        <f>60-(45-F95)*3.2</f>
        <v>-5.6000000000000085</v>
      </c>
      <c r="H95" s="17">
        <v>14</v>
      </c>
      <c r="I95" s="17">
        <v>13</v>
      </c>
      <c r="J95" s="17">
        <v>14.5</v>
      </c>
      <c r="K95" s="17">
        <f>SUM(G95:H95,I95,J95)</f>
        <v>35.89999999999999</v>
      </c>
      <c r="L95" s="26">
        <f>K94+K95</f>
        <v>69.69999999999999</v>
      </c>
    </row>
    <row r="96" spans="3:12" ht="15.75">
      <c r="C96"/>
      <c r="D96"/>
      <c r="E96"/>
      <c r="F96" s="17"/>
      <c r="G96" s="17"/>
      <c r="H96" s="17"/>
      <c r="I96" s="17"/>
      <c r="J96" s="17"/>
      <c r="K96" s="17"/>
      <c r="L96" s="26"/>
    </row>
    <row r="97" spans="3:12" ht="15.75">
      <c r="C97" s="25" t="s">
        <v>128</v>
      </c>
      <c r="D97" s="25"/>
      <c r="E97" s="6"/>
      <c r="F97" s="17"/>
      <c r="G97" s="17"/>
      <c r="H97" s="17"/>
      <c r="I97" s="17"/>
      <c r="J97" s="17"/>
      <c r="K97" s="17"/>
      <c r="L97" s="26"/>
    </row>
    <row r="98" spans="2:12" ht="15.75">
      <c r="B98" s="16">
        <v>1</v>
      </c>
      <c r="C98" s="6" t="s">
        <v>134</v>
      </c>
      <c r="D98" s="6" t="s">
        <v>132</v>
      </c>
      <c r="E98" s="6"/>
      <c r="F98" s="17">
        <v>33.5</v>
      </c>
      <c r="G98" s="17">
        <f>60-(45-F98)*3.2</f>
        <v>23.199999999999996</v>
      </c>
      <c r="H98" s="17">
        <v>14.5</v>
      </c>
      <c r="I98" s="17">
        <v>14.5</v>
      </c>
      <c r="J98" s="17">
        <v>15</v>
      </c>
      <c r="K98" s="17">
        <f>SUM(G98:H98,I98,J98)</f>
        <v>67.19999999999999</v>
      </c>
      <c r="L98" s="26"/>
    </row>
    <row r="99" spans="2:12" ht="15.75">
      <c r="B99" s="16"/>
      <c r="C99" s="25"/>
      <c r="D99" s="25"/>
      <c r="E99" s="6"/>
      <c r="F99" s="17">
        <v>35</v>
      </c>
      <c r="G99" s="17">
        <f>60-(45-F99)*3.2</f>
        <v>28</v>
      </c>
      <c r="H99" s="17">
        <v>15</v>
      </c>
      <c r="I99" s="17">
        <v>14</v>
      </c>
      <c r="J99" s="17">
        <v>14.5</v>
      </c>
      <c r="K99" s="17">
        <f>SUM(G99:H99,I99,J99)</f>
        <v>71.5</v>
      </c>
      <c r="L99" s="26">
        <f>K98+K99</f>
        <v>138.7</v>
      </c>
    </row>
    <row r="100" spans="2:12" ht="15.75">
      <c r="B100" s="16"/>
      <c r="C100" s="6"/>
      <c r="D100" s="6"/>
      <c r="E100" s="6"/>
      <c r="F100" s="17"/>
      <c r="G100" s="17"/>
      <c r="H100" s="17"/>
      <c r="I100" s="17"/>
      <c r="J100" s="17"/>
      <c r="K100" s="17"/>
      <c r="L100" s="26"/>
    </row>
    <row r="101" spans="2:12" ht="15.75">
      <c r="B101" s="16"/>
      <c r="C101" s="25" t="s">
        <v>129</v>
      </c>
      <c r="D101" s="6"/>
      <c r="E101" s="6"/>
      <c r="F101" s="26"/>
      <c r="G101" s="17"/>
      <c r="H101" s="17"/>
      <c r="I101" s="17"/>
      <c r="J101" s="17"/>
      <c r="K101" s="17"/>
      <c r="L101" s="26"/>
    </row>
    <row r="102" spans="2:12" ht="15.75">
      <c r="B102" s="16">
        <v>1</v>
      </c>
      <c r="C102" s="16" t="s">
        <v>21</v>
      </c>
      <c r="D102" s="16" t="s">
        <v>19</v>
      </c>
      <c r="E102" s="16"/>
      <c r="F102" s="17">
        <v>40.5</v>
      </c>
      <c r="G102" s="17">
        <f>60-(45-F102)*3.2</f>
        <v>45.6</v>
      </c>
      <c r="H102" s="17">
        <v>16.5</v>
      </c>
      <c r="I102" s="17">
        <v>16.5</v>
      </c>
      <c r="J102" s="17">
        <v>16.5</v>
      </c>
      <c r="K102" s="17">
        <f>SUM(G102:H102,I102,J102)</f>
        <v>95.1</v>
      </c>
      <c r="L102" s="26"/>
    </row>
    <row r="103" spans="2:12" ht="15.75">
      <c r="B103" s="16"/>
      <c r="C103" s="16"/>
      <c r="D103" s="16"/>
      <c r="E103" s="16"/>
      <c r="F103" s="17">
        <v>40.5</v>
      </c>
      <c r="G103" s="17">
        <f>60-(45-F103)*3.2</f>
        <v>45.6</v>
      </c>
      <c r="H103" s="17">
        <v>17</v>
      </c>
      <c r="I103" s="17">
        <v>16.5</v>
      </c>
      <c r="J103" s="17">
        <v>17.5</v>
      </c>
      <c r="K103" s="17">
        <f>SUM(G103:H103,I103,J103)</f>
        <v>96.6</v>
      </c>
      <c r="L103" s="26">
        <f>K102+K103</f>
        <v>191.7</v>
      </c>
    </row>
    <row r="104" spans="2:12" ht="15.75">
      <c r="B104" s="16"/>
      <c r="C104" s="16"/>
      <c r="D104" s="16"/>
      <c r="E104" s="16"/>
      <c r="F104" s="17"/>
      <c r="G104" s="17"/>
      <c r="H104" s="17"/>
      <c r="I104" s="17"/>
      <c r="J104" s="17"/>
      <c r="K104" s="17"/>
      <c r="L104" s="26"/>
    </row>
    <row r="105" spans="2:12" ht="15.75">
      <c r="B105" s="16">
        <v>2</v>
      </c>
      <c r="C105" s="6" t="s">
        <v>135</v>
      </c>
      <c r="D105" s="6" t="s">
        <v>136</v>
      </c>
      <c r="E105" s="6"/>
      <c r="F105" s="26">
        <v>37.5</v>
      </c>
      <c r="G105" s="17">
        <f>60-(45-F105)*3.2</f>
        <v>36</v>
      </c>
      <c r="H105" s="17">
        <v>10</v>
      </c>
      <c r="I105" s="17">
        <v>10</v>
      </c>
      <c r="J105" s="17">
        <v>10.5</v>
      </c>
      <c r="K105" s="17">
        <f>SUM(G105:H105,I105,J105)</f>
        <v>66.5</v>
      </c>
      <c r="L105" s="26"/>
    </row>
    <row r="106" spans="2:12" ht="15.75">
      <c r="B106" s="16"/>
      <c r="C106" s="6"/>
      <c r="D106" s="6"/>
      <c r="E106" s="6"/>
      <c r="F106" s="26">
        <v>38</v>
      </c>
      <c r="G106" s="17">
        <f>60-(45-F106)*3.2</f>
        <v>37.599999999999994</v>
      </c>
      <c r="H106" s="17">
        <v>16</v>
      </c>
      <c r="I106" s="17">
        <v>15</v>
      </c>
      <c r="J106" s="17">
        <v>15.5</v>
      </c>
      <c r="K106" s="17">
        <f>SUM(G106:H106,I106,J106)</f>
        <v>84.1</v>
      </c>
      <c r="L106" s="26">
        <f>K105+K106</f>
        <v>150.6</v>
      </c>
    </row>
    <row r="107" spans="2:12" ht="15.75">
      <c r="B107" s="16"/>
      <c r="C107" s="16"/>
      <c r="D107" s="16"/>
      <c r="E107" s="16"/>
      <c r="F107" s="17"/>
      <c r="G107" s="17"/>
      <c r="H107" s="17"/>
      <c r="I107" s="17"/>
      <c r="J107" s="17"/>
      <c r="K107" s="17"/>
      <c r="L107" s="26"/>
    </row>
    <row r="108" spans="2:12" ht="15.75">
      <c r="B108" s="16"/>
      <c r="C108" s="25" t="s">
        <v>125</v>
      </c>
      <c r="D108" s="16"/>
      <c r="E108" s="16"/>
      <c r="F108" s="17"/>
      <c r="G108" s="17"/>
      <c r="H108" s="17"/>
      <c r="I108" s="17"/>
      <c r="J108" s="17"/>
      <c r="K108" s="17"/>
      <c r="L108" s="26"/>
    </row>
    <row r="109" spans="2:12" ht="15.75">
      <c r="B109" s="16">
        <v>1</v>
      </c>
      <c r="C109" s="16" t="s">
        <v>86</v>
      </c>
      <c r="D109" s="16" t="s">
        <v>136</v>
      </c>
      <c r="E109" s="16"/>
      <c r="F109" s="17">
        <v>30</v>
      </c>
      <c r="G109" s="17">
        <f>60-(45-F109)*3.2</f>
        <v>12</v>
      </c>
      <c r="H109" s="17">
        <v>14.5</v>
      </c>
      <c r="I109" s="17">
        <v>14.5</v>
      </c>
      <c r="J109" s="17">
        <v>14.5</v>
      </c>
      <c r="K109" s="17">
        <f>SUM(G109:H109,I109,J109)</f>
        <v>55.5</v>
      </c>
      <c r="L109" s="26"/>
    </row>
    <row r="110" spans="2:12" ht="15.75">
      <c r="B110" s="16"/>
      <c r="C110" s="16"/>
      <c r="D110" s="16"/>
      <c r="E110" s="16"/>
      <c r="F110" s="17">
        <v>30</v>
      </c>
      <c r="G110" s="17">
        <f>60-(45-F110)*3.2</f>
        <v>12</v>
      </c>
      <c r="H110" s="17">
        <v>14</v>
      </c>
      <c r="I110" s="17">
        <v>14</v>
      </c>
      <c r="J110" s="17">
        <v>13.5</v>
      </c>
      <c r="K110" s="17">
        <f>SUM(G110:H110,I110,J110)</f>
        <v>53.5</v>
      </c>
      <c r="L110" s="26">
        <f>K109+K110</f>
        <v>109</v>
      </c>
    </row>
    <row r="111" spans="2:12" ht="15.75">
      <c r="B111" s="16"/>
      <c r="C111" s="16"/>
      <c r="D111" s="16"/>
      <c r="E111" s="16"/>
      <c r="F111" s="17"/>
      <c r="G111" s="17"/>
      <c r="H111" s="17"/>
      <c r="I111" s="17"/>
      <c r="J111" s="17"/>
      <c r="K111" s="17"/>
      <c r="L111" s="26"/>
    </row>
    <row r="112" spans="2:12" ht="15.75">
      <c r="B112" s="16"/>
      <c r="C112" s="25" t="s">
        <v>130</v>
      </c>
      <c r="D112" s="16"/>
      <c r="E112" s="16"/>
      <c r="F112" s="17"/>
      <c r="G112" s="17"/>
      <c r="H112" s="17"/>
      <c r="I112" s="17"/>
      <c r="J112" s="17"/>
      <c r="K112" s="17"/>
      <c r="L112" s="26"/>
    </row>
    <row r="113" spans="2:12" ht="15.75">
      <c r="B113" s="16">
        <v>1</v>
      </c>
      <c r="C113" s="16" t="s">
        <v>87</v>
      </c>
      <c r="D113" s="16" t="s">
        <v>18</v>
      </c>
      <c r="E113" s="16"/>
      <c r="F113" s="17">
        <v>33</v>
      </c>
      <c r="G113" s="17">
        <f>60-(45-F113)*3.2</f>
        <v>21.599999999999994</v>
      </c>
      <c r="H113" s="17">
        <v>16</v>
      </c>
      <c r="I113" s="17">
        <v>17</v>
      </c>
      <c r="J113" s="17">
        <v>16.5</v>
      </c>
      <c r="K113" s="17">
        <f>SUM(G113:H113,I113,J113)</f>
        <v>71.1</v>
      </c>
      <c r="L113" s="26"/>
    </row>
    <row r="114" spans="3:12" ht="15.75">
      <c r="C114" s="16"/>
      <c r="D114" s="16"/>
      <c r="E114" s="16"/>
      <c r="F114" s="17">
        <v>35</v>
      </c>
      <c r="G114" s="17">
        <f>60-(45-F114)*3.2</f>
        <v>28</v>
      </c>
      <c r="H114" s="17">
        <v>16</v>
      </c>
      <c r="I114" s="17">
        <v>16.5</v>
      </c>
      <c r="J114" s="17">
        <v>16</v>
      </c>
      <c r="K114" s="17">
        <f>SUM(G114:H114,I114,J114)</f>
        <v>76.5</v>
      </c>
      <c r="L114" s="26">
        <f>K113+K114</f>
        <v>147.6</v>
      </c>
    </row>
    <row r="137" spans="4:11" ht="18.75">
      <c r="D137" s="4"/>
      <c r="G137" s="14"/>
      <c r="K137" s="12"/>
    </row>
    <row r="318" ht="15.75">
      <c r="B318" s="4"/>
    </row>
    <row r="319" ht="15.75">
      <c r="B319" s="4"/>
    </row>
    <row r="320" ht="15.75">
      <c r="B320" s="4"/>
    </row>
    <row r="321" ht="15.75">
      <c r="B321" s="4"/>
    </row>
    <row r="322" ht="15.75">
      <c r="B322" s="4"/>
    </row>
    <row r="323" ht="15.75">
      <c r="B323" s="4"/>
    </row>
    <row r="324" ht="15.75">
      <c r="B324" s="4"/>
    </row>
    <row r="325" ht="15.75">
      <c r="B325" s="4"/>
    </row>
    <row r="326" ht="15.75">
      <c r="B326" s="4"/>
    </row>
    <row r="327" ht="15.75">
      <c r="B327" s="4"/>
    </row>
    <row r="328" ht="15.75">
      <c r="B328" s="4"/>
    </row>
    <row r="329" ht="15.75">
      <c r="B329" s="4"/>
    </row>
    <row r="330" ht="15.75">
      <c r="B330" s="4"/>
    </row>
    <row r="331" ht="15.75">
      <c r="B331" s="4"/>
    </row>
    <row r="332" ht="23.25">
      <c r="B332" s="11"/>
    </row>
    <row r="333" ht="18.75">
      <c r="B333" s="13"/>
    </row>
    <row r="334" ht="18.75">
      <c r="B334" s="13"/>
    </row>
    <row r="335" ht="15.75">
      <c r="B335" s="10"/>
    </row>
    <row r="337" spans="2:4" ht="15.75">
      <c r="B337" s="4"/>
      <c r="C337" s="4"/>
      <c r="D337" s="4"/>
    </row>
    <row r="338" spans="2:4" ht="15.75">
      <c r="B338" s="4"/>
      <c r="C338" s="4"/>
      <c r="D338" s="4"/>
    </row>
    <row r="339" spans="2:4" ht="15.75">
      <c r="B339" s="4"/>
      <c r="C339" s="4"/>
      <c r="D339" s="4"/>
    </row>
    <row r="340" spans="2:4" ht="15.75">
      <c r="B340" s="4"/>
      <c r="C340" s="4"/>
      <c r="D340" s="4"/>
    </row>
    <row r="341" spans="2:4" ht="15.75">
      <c r="B341" s="4"/>
      <c r="C341" s="4"/>
      <c r="D341" s="4"/>
    </row>
    <row r="342" spans="2:4" ht="15.75">
      <c r="B342" s="4"/>
      <c r="C342" s="4"/>
      <c r="D342" s="4"/>
    </row>
    <row r="344" ht="15.75">
      <c r="B344" s="10"/>
    </row>
    <row r="345" spans="2:4" ht="15.75">
      <c r="B345" s="4"/>
      <c r="C345" s="4"/>
      <c r="D345" s="4"/>
    </row>
    <row r="347" ht="15.75">
      <c r="B347" s="10"/>
    </row>
    <row r="348" spans="2:3" ht="15.75">
      <c r="B348" s="4"/>
      <c r="C348" s="4"/>
    </row>
    <row r="350" ht="15.75">
      <c r="B350" s="10"/>
    </row>
    <row r="351" spans="2:4" ht="15.75">
      <c r="B351" s="4"/>
      <c r="C351" s="4"/>
      <c r="D351" s="4"/>
    </row>
    <row r="352" spans="2:4" ht="15.75">
      <c r="B352" s="4"/>
      <c r="C352" s="4"/>
      <c r="D352" s="4"/>
    </row>
    <row r="353" spans="2:4" ht="15.75">
      <c r="B353" s="4"/>
      <c r="C353" s="4"/>
      <c r="D353" s="4"/>
    </row>
    <row r="354" spans="2:4" ht="15.75">
      <c r="B354" s="4"/>
      <c r="C354" s="4"/>
      <c r="D354" s="4"/>
    </row>
    <row r="355" spans="2:4" ht="15.75">
      <c r="B355" s="4"/>
      <c r="C355" s="4"/>
      <c r="D355" s="4"/>
    </row>
    <row r="357" ht="15.75">
      <c r="B357" s="10"/>
    </row>
    <row r="358" spans="2:3" ht="15.75">
      <c r="B358" s="4"/>
      <c r="C358" s="4"/>
    </row>
    <row r="361" spans="2:4" ht="15.75">
      <c r="B361" s="10"/>
      <c r="C361" s="10"/>
      <c r="D361" s="4"/>
    </row>
    <row r="362" spans="2:4" ht="15.75">
      <c r="B362" s="4"/>
      <c r="C362" s="4"/>
      <c r="D362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B10" sqref="B10"/>
    </sheetView>
  </sheetViews>
  <sheetFormatPr defaultColWidth="11.421875" defaultRowHeight="15"/>
  <cols>
    <col min="1" max="1" width="23.421875" style="0" customWidth="1"/>
    <col min="6" max="6" width="21.140625" style="0" customWidth="1"/>
  </cols>
  <sheetData>
    <row r="2" spans="1:4" ht="18.75">
      <c r="A2" s="3" t="s">
        <v>7</v>
      </c>
      <c r="D2" t="s">
        <v>10</v>
      </c>
    </row>
    <row r="4" spans="1:6" ht="15">
      <c r="A4" t="s">
        <v>0</v>
      </c>
      <c r="B4" t="s">
        <v>20</v>
      </c>
      <c r="F4" t="s">
        <v>0</v>
      </c>
    </row>
    <row r="5" spans="1:8" ht="15">
      <c r="A5" s="1"/>
      <c r="B5" s="1" t="s">
        <v>1</v>
      </c>
      <c r="C5" s="1" t="s">
        <v>2</v>
      </c>
      <c r="F5" s="1"/>
      <c r="G5" s="1" t="s">
        <v>1</v>
      </c>
      <c r="H5" s="1" t="s">
        <v>2</v>
      </c>
    </row>
    <row r="6" spans="1:8" ht="15">
      <c r="A6" s="1" t="s">
        <v>3</v>
      </c>
      <c r="B6" s="1">
        <v>13</v>
      </c>
      <c r="C6" s="1">
        <v>12</v>
      </c>
      <c r="F6" s="1" t="s">
        <v>3</v>
      </c>
      <c r="G6" s="1"/>
      <c r="H6" s="1"/>
    </row>
    <row r="7" spans="1:8" ht="15">
      <c r="A7" s="1" t="s">
        <v>4</v>
      </c>
      <c r="B7" s="1">
        <v>13</v>
      </c>
      <c r="C7" s="1">
        <v>12</v>
      </c>
      <c r="F7" s="1" t="s">
        <v>4</v>
      </c>
      <c r="G7" s="1"/>
      <c r="H7" s="1"/>
    </row>
    <row r="8" spans="1:8" ht="15">
      <c r="A8" s="1" t="s">
        <v>5</v>
      </c>
      <c r="B8" s="1">
        <v>12</v>
      </c>
      <c r="C8" s="1">
        <v>12</v>
      </c>
      <c r="F8" s="1" t="s">
        <v>5</v>
      </c>
      <c r="G8" s="1"/>
      <c r="H8" s="1"/>
    </row>
    <row r="9" spans="1:8" ht="15">
      <c r="A9" s="1" t="s">
        <v>6</v>
      </c>
      <c r="B9" s="1">
        <v>8</v>
      </c>
      <c r="C9" s="1">
        <v>9.5</v>
      </c>
      <c r="F9" s="1" t="s">
        <v>6</v>
      </c>
      <c r="G9" s="1"/>
      <c r="H9" s="1"/>
    </row>
    <row r="10" spans="1:8" ht="15">
      <c r="A10" s="1" t="s">
        <v>8</v>
      </c>
      <c r="B10" s="1">
        <f>60-(15-B9)*5.2</f>
        <v>23.6</v>
      </c>
      <c r="C10" s="1">
        <f>60-(15-C9)*5.2</f>
        <v>31.4</v>
      </c>
      <c r="F10" s="1" t="s">
        <v>8</v>
      </c>
      <c r="G10" s="1">
        <f>60-(15-G9)*5.2</f>
        <v>-18</v>
      </c>
      <c r="H10" s="1">
        <f>60-(15-H9)*5.2</f>
        <v>-18</v>
      </c>
    </row>
    <row r="11" spans="1:9" ht="15">
      <c r="A11" s="1" t="s">
        <v>9</v>
      </c>
      <c r="B11" s="1">
        <f>SUM(B6,B7,B8,B10)</f>
        <v>61.6</v>
      </c>
      <c r="C11" s="1">
        <f>SUM(C6,C7,C8,C10)</f>
        <v>67.4</v>
      </c>
      <c r="D11" s="1">
        <f>SUM(B11:C11)</f>
        <v>129</v>
      </c>
      <c r="F11" s="1" t="s">
        <v>9</v>
      </c>
      <c r="G11" s="1">
        <f>SUM(G6,G7,G8,G10)</f>
        <v>-18</v>
      </c>
      <c r="H11" s="1">
        <f>SUM(H6,H7,H8,H10)</f>
        <v>-18</v>
      </c>
      <c r="I11" s="1">
        <f>SUM(G11:H11)</f>
        <v>-36</v>
      </c>
    </row>
    <row r="14" spans="1:6" ht="15">
      <c r="A14" t="s">
        <v>0</v>
      </c>
      <c r="F14" t="s">
        <v>0</v>
      </c>
    </row>
    <row r="15" spans="1:8" ht="15">
      <c r="A15" s="1"/>
      <c r="B15" s="1" t="s">
        <v>1</v>
      </c>
      <c r="C15" s="1" t="s">
        <v>2</v>
      </c>
      <c r="F15" s="1"/>
      <c r="G15" s="1" t="s">
        <v>1</v>
      </c>
      <c r="H15" s="1" t="s">
        <v>2</v>
      </c>
    </row>
    <row r="16" spans="1:8" ht="15">
      <c r="A16" s="1" t="s">
        <v>3</v>
      </c>
      <c r="B16" s="1"/>
      <c r="C16" s="1"/>
      <c r="F16" s="1" t="s">
        <v>3</v>
      </c>
      <c r="G16" s="1"/>
      <c r="H16" s="1"/>
    </row>
    <row r="17" spans="1:8" ht="15">
      <c r="A17" s="1" t="s">
        <v>4</v>
      </c>
      <c r="B17" s="1"/>
      <c r="C17" s="1"/>
      <c r="F17" s="1" t="s">
        <v>4</v>
      </c>
      <c r="G17" s="1"/>
      <c r="H17" s="1"/>
    </row>
    <row r="18" spans="1:8" ht="15">
      <c r="A18" s="1" t="s">
        <v>5</v>
      </c>
      <c r="B18" s="1"/>
      <c r="C18" s="1"/>
      <c r="F18" s="1" t="s">
        <v>5</v>
      </c>
      <c r="G18" s="1"/>
      <c r="H18" s="1"/>
    </row>
    <row r="19" spans="1:8" ht="15">
      <c r="A19" s="1" t="s">
        <v>6</v>
      </c>
      <c r="B19" s="1"/>
      <c r="C19" s="1"/>
      <c r="F19" s="1" t="s">
        <v>6</v>
      </c>
      <c r="G19" s="1"/>
      <c r="H19" s="1"/>
    </row>
    <row r="20" spans="1:8" ht="15">
      <c r="A20" s="1" t="s">
        <v>8</v>
      </c>
      <c r="B20" s="1">
        <f>60-(15-B19)*5.2</f>
        <v>-18</v>
      </c>
      <c r="C20" s="1">
        <f>60-(15-C19)*5.2</f>
        <v>-18</v>
      </c>
      <c r="F20" s="1" t="s">
        <v>8</v>
      </c>
      <c r="G20" s="1">
        <f>60-(15-G19)*5.2</f>
        <v>-18</v>
      </c>
      <c r="H20" s="1">
        <f>60-(15-H19)*5.2</f>
        <v>-18</v>
      </c>
    </row>
    <row r="21" spans="1:9" ht="15">
      <c r="A21" s="1" t="s">
        <v>9</v>
      </c>
      <c r="B21" s="1">
        <f>SUM(B16,B17,B18,B20)</f>
        <v>-18</v>
      </c>
      <c r="C21" s="1">
        <f>SUM(C16,C17,C18,C20)</f>
        <v>-18</v>
      </c>
      <c r="D21" s="1">
        <f>SUM(B21:C21)</f>
        <v>-36</v>
      </c>
      <c r="F21" s="1" t="s">
        <v>9</v>
      </c>
      <c r="G21" s="1">
        <f>SUM(G16,G17,G18,G20)</f>
        <v>-18</v>
      </c>
      <c r="H21" s="1">
        <f>SUM(H16,H17,H18,H20)</f>
        <v>-18</v>
      </c>
      <c r="I21" s="1">
        <f>SUM(G21:H21)</f>
        <v>-36</v>
      </c>
    </row>
    <row r="24" spans="1:6" ht="15">
      <c r="A24" t="s">
        <v>0</v>
      </c>
      <c r="F24" t="s">
        <v>0</v>
      </c>
    </row>
    <row r="25" spans="1:8" ht="15">
      <c r="A25" s="1"/>
      <c r="B25" s="1" t="s">
        <v>1</v>
      </c>
      <c r="C25" s="1" t="s">
        <v>2</v>
      </c>
      <c r="F25" s="1"/>
      <c r="G25" s="1" t="s">
        <v>1</v>
      </c>
      <c r="H25" s="1" t="s">
        <v>2</v>
      </c>
    </row>
    <row r="26" spans="1:8" ht="15">
      <c r="A26" s="1" t="s">
        <v>3</v>
      </c>
      <c r="B26" s="1"/>
      <c r="C26" s="1"/>
      <c r="F26" s="1" t="s">
        <v>3</v>
      </c>
      <c r="G26" s="1"/>
      <c r="H26" s="1"/>
    </row>
    <row r="27" spans="1:8" ht="15">
      <c r="A27" s="1" t="s">
        <v>4</v>
      </c>
      <c r="B27" s="1"/>
      <c r="C27" s="1"/>
      <c r="F27" s="1" t="s">
        <v>4</v>
      </c>
      <c r="G27" s="1"/>
      <c r="H27" s="1"/>
    </row>
    <row r="28" spans="1:8" ht="15">
      <c r="A28" s="1" t="s">
        <v>5</v>
      </c>
      <c r="B28" s="1"/>
      <c r="C28" s="1"/>
      <c r="F28" s="1" t="s">
        <v>5</v>
      </c>
      <c r="G28" s="1"/>
      <c r="H28" s="1"/>
    </row>
    <row r="29" spans="1:8" ht="15">
      <c r="A29" s="1" t="s">
        <v>6</v>
      </c>
      <c r="B29" s="1"/>
      <c r="C29" s="1"/>
      <c r="F29" s="1" t="s">
        <v>6</v>
      </c>
      <c r="G29" s="1"/>
      <c r="H29" s="1"/>
    </row>
    <row r="30" spans="1:8" ht="15">
      <c r="A30" s="1" t="s">
        <v>8</v>
      </c>
      <c r="B30" s="1">
        <f>60-(15-B29)*5.2</f>
        <v>-18</v>
      </c>
      <c r="C30" s="1">
        <f>60-(15-C29)*5.2</f>
        <v>-18</v>
      </c>
      <c r="F30" s="1" t="s">
        <v>8</v>
      </c>
      <c r="G30" s="1">
        <f>60-(15-G29)*5.2</f>
        <v>-18</v>
      </c>
      <c r="H30" s="1">
        <f>60-(15-H29)*5.2</f>
        <v>-18</v>
      </c>
    </row>
    <row r="31" spans="1:9" ht="15">
      <c r="A31" s="1" t="s">
        <v>9</v>
      </c>
      <c r="B31" s="1">
        <f>SUM(B26,B27,B28,B30)</f>
        <v>-18</v>
      </c>
      <c r="C31" s="1">
        <f>SUM(C26,C27,C28,C30)</f>
        <v>-18</v>
      </c>
      <c r="D31" s="1">
        <f>SUM(B31:C31)</f>
        <v>-36</v>
      </c>
      <c r="F31" s="1" t="s">
        <v>9</v>
      </c>
      <c r="G31" s="1">
        <f>SUM(G26,G27,G28,G30)</f>
        <v>-18</v>
      </c>
      <c r="H31" s="1">
        <f>SUM(H26,H27,H28,H30)</f>
        <v>-18</v>
      </c>
      <c r="I31" s="1">
        <f>SUM(G31:H31)</f>
        <v>-36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1"/>
  <sheetViews>
    <sheetView workbookViewId="0" topLeftCell="A1">
      <selection activeCell="B10" sqref="B10"/>
    </sheetView>
  </sheetViews>
  <sheetFormatPr defaultColWidth="11.421875" defaultRowHeight="15"/>
  <cols>
    <col min="1" max="1" width="23.7109375" style="0" customWidth="1"/>
    <col min="6" max="6" width="20.28125" style="0" customWidth="1"/>
  </cols>
  <sheetData>
    <row r="2" spans="1:4" ht="18.75">
      <c r="A2" s="3" t="s">
        <v>11</v>
      </c>
      <c r="D2" t="s">
        <v>13</v>
      </c>
    </row>
    <row r="4" spans="1:7" ht="15.75">
      <c r="A4" t="s">
        <v>0</v>
      </c>
      <c r="B4" s="6" t="s">
        <v>22</v>
      </c>
      <c r="F4" t="s">
        <v>0</v>
      </c>
      <c r="G4" s="4"/>
    </row>
    <row r="5" spans="1:8" ht="15">
      <c r="A5" s="1"/>
      <c r="B5" s="1" t="s">
        <v>1</v>
      </c>
      <c r="C5" s="1" t="s">
        <v>2</v>
      </c>
      <c r="F5" s="1"/>
      <c r="G5" s="1" t="s">
        <v>1</v>
      </c>
      <c r="H5" s="1" t="s">
        <v>2</v>
      </c>
    </row>
    <row r="6" spans="1:8" ht="15">
      <c r="A6" s="1" t="s">
        <v>3</v>
      </c>
      <c r="B6" s="1"/>
      <c r="C6" s="1"/>
      <c r="F6" s="1" t="s">
        <v>3</v>
      </c>
      <c r="G6" s="1"/>
      <c r="H6" s="1"/>
    </row>
    <row r="7" spans="1:8" ht="15">
      <c r="A7" s="1" t="s">
        <v>4</v>
      </c>
      <c r="B7" s="1"/>
      <c r="C7" s="1"/>
      <c r="F7" s="1" t="s">
        <v>4</v>
      </c>
      <c r="G7" s="1"/>
      <c r="H7" s="1"/>
    </row>
    <row r="8" spans="1:8" ht="15">
      <c r="A8" s="1" t="s">
        <v>5</v>
      </c>
      <c r="B8" s="1"/>
      <c r="C8" s="1"/>
      <c r="F8" s="1" t="s">
        <v>5</v>
      </c>
      <c r="G8" s="1"/>
      <c r="H8" s="1"/>
    </row>
    <row r="9" spans="1:8" ht="15">
      <c r="A9" s="1" t="s">
        <v>6</v>
      </c>
      <c r="B9" s="1"/>
      <c r="C9" s="1"/>
      <c r="F9" s="1" t="s">
        <v>6</v>
      </c>
      <c r="G9" s="1"/>
      <c r="H9" s="1"/>
    </row>
    <row r="10" spans="1:8" ht="15">
      <c r="A10" s="1" t="s">
        <v>8</v>
      </c>
      <c r="B10" s="1">
        <f>60-(20-B9)*4.8</f>
        <v>-36</v>
      </c>
      <c r="C10" s="1">
        <f>60-(20-C9)*4.8</f>
        <v>-36</v>
      </c>
      <c r="F10" s="1" t="s">
        <v>8</v>
      </c>
      <c r="G10" s="1">
        <f>60-(20-G9)*4.8</f>
        <v>-36</v>
      </c>
      <c r="H10" s="1">
        <f>60-(20-H9)*4.8</f>
        <v>-36</v>
      </c>
    </row>
    <row r="11" spans="1:9" ht="15">
      <c r="A11" s="1" t="s">
        <v>9</v>
      </c>
      <c r="B11" s="1">
        <f>SUM(B6,B7,B8,B10)</f>
        <v>-36</v>
      </c>
      <c r="C11" s="1">
        <f>SUM(C6,C7,C8,C10)</f>
        <v>-36</v>
      </c>
      <c r="D11" s="1">
        <f>SUM(B11:C11)</f>
        <v>-72</v>
      </c>
      <c r="F11" s="1" t="s">
        <v>9</v>
      </c>
      <c r="G11" s="1">
        <f>SUM(G6,G7,G8,G10)</f>
        <v>-36</v>
      </c>
      <c r="H11" s="1">
        <f>SUM(H6,H7,H8,H10)</f>
        <v>-36</v>
      </c>
      <c r="I11" s="1">
        <f>SUM(G11:H11)</f>
        <v>-72</v>
      </c>
    </row>
    <row r="14" spans="1:7" ht="15.75">
      <c r="A14" t="s">
        <v>0</v>
      </c>
      <c r="B14" s="4"/>
      <c r="F14" t="s">
        <v>0</v>
      </c>
      <c r="G14" t="s">
        <v>25</v>
      </c>
    </row>
    <row r="15" spans="1:8" ht="15">
      <c r="A15" s="1"/>
      <c r="B15" s="1" t="s">
        <v>1</v>
      </c>
      <c r="C15" s="1" t="s">
        <v>2</v>
      </c>
      <c r="F15" s="1"/>
      <c r="G15" s="1" t="s">
        <v>1</v>
      </c>
      <c r="H15" s="1" t="s">
        <v>2</v>
      </c>
    </row>
    <row r="16" spans="1:8" ht="15">
      <c r="A16" s="1" t="s">
        <v>3</v>
      </c>
      <c r="B16" s="1"/>
      <c r="C16" s="1"/>
      <c r="F16" s="1" t="s">
        <v>3</v>
      </c>
      <c r="G16" s="1">
        <v>13.5</v>
      </c>
      <c r="H16" s="1">
        <v>12.5</v>
      </c>
    </row>
    <row r="17" spans="1:8" ht="15">
      <c r="A17" s="1" t="s">
        <v>4</v>
      </c>
      <c r="B17" s="1"/>
      <c r="C17" s="1"/>
      <c r="F17" s="1" t="s">
        <v>4</v>
      </c>
      <c r="G17" s="1">
        <v>13</v>
      </c>
      <c r="H17" s="1">
        <v>12.5</v>
      </c>
    </row>
    <row r="18" spans="1:8" ht="15">
      <c r="A18" s="1" t="s">
        <v>5</v>
      </c>
      <c r="B18" s="1"/>
      <c r="C18" s="1"/>
      <c r="F18" s="1" t="s">
        <v>5</v>
      </c>
      <c r="G18" s="1">
        <v>13.5</v>
      </c>
      <c r="H18" s="1">
        <v>13</v>
      </c>
    </row>
    <row r="19" spans="1:8" ht="15">
      <c r="A19" s="1" t="s">
        <v>6</v>
      </c>
      <c r="B19" s="1"/>
      <c r="C19" s="1"/>
      <c r="F19" s="1" t="s">
        <v>6</v>
      </c>
      <c r="G19" s="1">
        <v>12.5</v>
      </c>
      <c r="H19" s="1">
        <v>12.5</v>
      </c>
    </row>
    <row r="20" spans="1:8" ht="15">
      <c r="A20" s="1" t="s">
        <v>8</v>
      </c>
      <c r="B20" s="1">
        <f>60-(20-B19)*4.8</f>
        <v>-36</v>
      </c>
      <c r="C20" s="1">
        <f>60-(20-C19)*4.8</f>
        <v>-36</v>
      </c>
      <c r="F20" s="1" t="s">
        <v>8</v>
      </c>
      <c r="G20" s="1">
        <f>60-(20-G19)*4.8</f>
        <v>24</v>
      </c>
      <c r="H20" s="1">
        <f>60-(20-H19)*4.8</f>
        <v>24</v>
      </c>
    </row>
    <row r="21" spans="1:9" ht="15">
      <c r="A21" s="1" t="s">
        <v>9</v>
      </c>
      <c r="B21" s="1">
        <f>SUM(B16,B17,B18,B20)</f>
        <v>-36</v>
      </c>
      <c r="C21" s="1">
        <f>SUM(C16,C17,C18,C20)</f>
        <v>-36</v>
      </c>
      <c r="D21" s="1">
        <f>SUM(B21:C21)</f>
        <v>-72</v>
      </c>
      <c r="F21" s="1" t="s">
        <v>9</v>
      </c>
      <c r="G21" s="1">
        <f>SUM(G16,G17,G18,G20)</f>
        <v>64</v>
      </c>
      <c r="H21" s="1">
        <f>SUM(H16,H17,H18,H20)</f>
        <v>62</v>
      </c>
      <c r="I21" s="1">
        <f>SUM(G21:H21)</f>
        <v>126</v>
      </c>
    </row>
    <row r="24" spans="1:7" ht="15.75">
      <c r="A24" t="s">
        <v>0</v>
      </c>
      <c r="B24" t="s">
        <v>26</v>
      </c>
      <c r="F24" t="s">
        <v>0</v>
      </c>
      <c r="G24" s="4" t="s">
        <v>27</v>
      </c>
    </row>
    <row r="25" spans="1:8" ht="15">
      <c r="A25" s="1"/>
      <c r="B25" s="1" t="s">
        <v>1</v>
      </c>
      <c r="C25" s="1" t="s">
        <v>2</v>
      </c>
      <c r="F25" s="1"/>
      <c r="G25" s="1" t="s">
        <v>1</v>
      </c>
      <c r="H25" s="1" t="s">
        <v>2</v>
      </c>
    </row>
    <row r="26" spans="1:8" ht="15">
      <c r="A26" s="1" t="s">
        <v>3</v>
      </c>
      <c r="B26" s="1">
        <v>13</v>
      </c>
      <c r="C26" s="1">
        <v>13.5</v>
      </c>
      <c r="F26" s="1" t="s">
        <v>3</v>
      </c>
      <c r="G26" s="1">
        <v>12</v>
      </c>
      <c r="H26" s="1">
        <v>4.5</v>
      </c>
    </row>
    <row r="27" spans="1:8" ht="15">
      <c r="A27" s="1" t="s">
        <v>4</v>
      </c>
      <c r="B27" s="1">
        <v>13</v>
      </c>
      <c r="C27" s="1">
        <v>13.5</v>
      </c>
      <c r="F27" s="1" t="s">
        <v>4</v>
      </c>
      <c r="G27" s="1">
        <v>12</v>
      </c>
      <c r="H27" s="1">
        <v>5</v>
      </c>
    </row>
    <row r="28" spans="1:8" ht="15">
      <c r="A28" s="1" t="s">
        <v>5</v>
      </c>
      <c r="B28" s="1">
        <v>13</v>
      </c>
      <c r="C28" s="1">
        <v>13</v>
      </c>
      <c r="F28" s="1" t="s">
        <v>5</v>
      </c>
      <c r="G28" s="1">
        <v>12</v>
      </c>
      <c r="H28" s="1">
        <v>5.5</v>
      </c>
    </row>
    <row r="29" spans="1:8" ht="15">
      <c r="A29" s="1" t="s">
        <v>6</v>
      </c>
      <c r="B29" s="1">
        <v>11.5</v>
      </c>
      <c r="C29" s="1">
        <v>12</v>
      </c>
      <c r="F29" s="1" t="s">
        <v>6</v>
      </c>
      <c r="G29" s="1">
        <v>10</v>
      </c>
      <c r="H29" s="1">
        <v>10.5</v>
      </c>
    </row>
    <row r="30" spans="1:8" ht="15">
      <c r="A30" s="1" t="s">
        <v>8</v>
      </c>
      <c r="B30" s="1">
        <f>60-(20-B29)*4.8</f>
        <v>19.200000000000003</v>
      </c>
      <c r="C30" s="1">
        <f>60-(20-C29)*4.8</f>
        <v>21.6</v>
      </c>
      <c r="F30" s="1" t="s">
        <v>8</v>
      </c>
      <c r="G30" s="1">
        <f>60-(20-G29)*4.8</f>
        <v>12</v>
      </c>
      <c r="H30" s="1">
        <f>60-(20-H29)*4.8</f>
        <v>14.399999999999999</v>
      </c>
    </row>
    <row r="31" spans="1:9" ht="15">
      <c r="A31" s="1" t="s">
        <v>9</v>
      </c>
      <c r="B31" s="1">
        <f>SUM(B26,B27,B28,B30)</f>
        <v>58.2</v>
      </c>
      <c r="C31" s="1">
        <f>SUM(C26,C27,C28,C30)</f>
        <v>61.6</v>
      </c>
      <c r="D31" s="1">
        <f>SUM(B31:C31)</f>
        <v>119.80000000000001</v>
      </c>
      <c r="F31" s="1" t="s">
        <v>9</v>
      </c>
      <c r="G31" s="1">
        <f>SUM(G26,G27,G28,G30)</f>
        <v>48</v>
      </c>
      <c r="H31" s="1">
        <f>SUM(H26,H27,H28,H30)</f>
        <v>29.4</v>
      </c>
      <c r="I31" s="1">
        <f>SUM(G31:H31)</f>
        <v>77.4</v>
      </c>
    </row>
    <row r="34" spans="1:7" ht="15.75">
      <c r="A34" t="s">
        <v>0</v>
      </c>
      <c r="B34" s="4" t="s">
        <v>28</v>
      </c>
      <c r="F34" t="s">
        <v>0</v>
      </c>
      <c r="G34" s="4" t="s">
        <v>29</v>
      </c>
    </row>
    <row r="35" spans="1:8" ht="15">
      <c r="A35" s="1"/>
      <c r="B35" s="1" t="s">
        <v>1</v>
      </c>
      <c r="C35" s="1" t="s">
        <v>2</v>
      </c>
      <c r="F35" s="1"/>
      <c r="G35" s="1" t="s">
        <v>1</v>
      </c>
      <c r="H35" s="1" t="s">
        <v>2</v>
      </c>
    </row>
    <row r="36" spans="1:8" ht="15">
      <c r="A36" s="1" t="s">
        <v>3</v>
      </c>
      <c r="B36" s="1">
        <v>14.5</v>
      </c>
      <c r="C36" s="1">
        <v>14.5</v>
      </c>
      <c r="F36" s="1" t="s">
        <v>3</v>
      </c>
      <c r="G36" s="1">
        <v>12</v>
      </c>
      <c r="H36" s="1">
        <v>12</v>
      </c>
    </row>
    <row r="37" spans="1:8" ht="15">
      <c r="A37" s="1" t="s">
        <v>4</v>
      </c>
      <c r="B37" s="1">
        <v>15</v>
      </c>
      <c r="C37" s="1">
        <v>13.5</v>
      </c>
      <c r="F37" s="1" t="s">
        <v>4</v>
      </c>
      <c r="G37" s="1">
        <v>12.5</v>
      </c>
      <c r="H37" s="1">
        <v>12.5</v>
      </c>
    </row>
    <row r="38" spans="1:8" ht="15">
      <c r="A38" s="1" t="s">
        <v>5</v>
      </c>
      <c r="B38" s="1">
        <v>15</v>
      </c>
      <c r="C38" s="1">
        <v>14</v>
      </c>
      <c r="F38" s="1" t="s">
        <v>5</v>
      </c>
      <c r="G38" s="1">
        <v>13</v>
      </c>
      <c r="H38" s="1">
        <v>12.5</v>
      </c>
    </row>
    <row r="39" spans="1:8" ht="15">
      <c r="A39" s="1" t="s">
        <v>6</v>
      </c>
      <c r="B39" s="1">
        <v>13</v>
      </c>
      <c r="C39" s="1">
        <v>13</v>
      </c>
      <c r="F39" s="1" t="s">
        <v>6</v>
      </c>
      <c r="G39" s="1">
        <v>11</v>
      </c>
      <c r="H39" s="1">
        <v>10.5</v>
      </c>
    </row>
    <row r="40" spans="1:8" ht="15">
      <c r="A40" s="1" t="s">
        <v>8</v>
      </c>
      <c r="B40" s="1">
        <f>60-(20-B39)*4.8</f>
        <v>26.4</v>
      </c>
      <c r="C40" s="1">
        <f>60-(20-C39)*4.8</f>
        <v>26.4</v>
      </c>
      <c r="F40" s="1" t="s">
        <v>8</v>
      </c>
      <c r="G40" s="1">
        <f>60-(20-G39)*4.8</f>
        <v>16.800000000000004</v>
      </c>
      <c r="H40" s="1">
        <f>60-(20-H39)*4.8</f>
        <v>14.399999999999999</v>
      </c>
    </row>
    <row r="41" spans="1:9" ht="15">
      <c r="A41" s="1" t="s">
        <v>9</v>
      </c>
      <c r="B41" s="1">
        <f>SUM(B36,B37,B38,B40)</f>
        <v>70.9</v>
      </c>
      <c r="C41" s="1">
        <f>SUM(C36,C37,C38,C40)</f>
        <v>68.4</v>
      </c>
      <c r="D41" s="1">
        <f>SUM(B41:C41)</f>
        <v>139.3</v>
      </c>
      <c r="F41" s="1" t="s">
        <v>9</v>
      </c>
      <c r="G41" s="1">
        <f>SUM(G36,G37,G38,G40)</f>
        <v>54.300000000000004</v>
      </c>
      <c r="H41" s="1">
        <f>SUM(H36,H37,H38,H40)</f>
        <v>51.4</v>
      </c>
      <c r="I41" s="1">
        <f>SUM(G41:H41)</f>
        <v>105.7</v>
      </c>
    </row>
    <row r="44" spans="1:7" ht="15">
      <c r="A44" t="s">
        <v>0</v>
      </c>
      <c r="B44" t="s">
        <v>30</v>
      </c>
      <c r="F44" t="s">
        <v>0</v>
      </c>
      <c r="G44" t="s">
        <v>31</v>
      </c>
    </row>
    <row r="45" spans="1:8" ht="15">
      <c r="A45" s="1"/>
      <c r="B45" s="1" t="s">
        <v>1</v>
      </c>
      <c r="C45" s="1" t="s">
        <v>2</v>
      </c>
      <c r="F45" s="1"/>
      <c r="G45" s="1" t="s">
        <v>1</v>
      </c>
      <c r="H45" s="1" t="s">
        <v>2</v>
      </c>
    </row>
    <row r="46" spans="1:8" ht="15">
      <c r="A46" s="1" t="s">
        <v>3</v>
      </c>
      <c r="B46" s="1">
        <v>13</v>
      </c>
      <c r="C46" s="1">
        <v>13</v>
      </c>
      <c r="F46" s="1" t="s">
        <v>3</v>
      </c>
      <c r="G46" s="1">
        <v>15</v>
      </c>
      <c r="H46" s="1">
        <v>15</v>
      </c>
    </row>
    <row r="47" spans="1:8" ht="15">
      <c r="A47" s="1" t="s">
        <v>4</v>
      </c>
      <c r="B47" s="1">
        <v>13</v>
      </c>
      <c r="C47" s="1">
        <v>13</v>
      </c>
      <c r="F47" s="1" t="s">
        <v>4</v>
      </c>
      <c r="G47" s="1">
        <v>14.5</v>
      </c>
      <c r="H47" s="1">
        <v>14</v>
      </c>
    </row>
    <row r="48" spans="1:8" ht="15">
      <c r="A48" s="1" t="s">
        <v>5</v>
      </c>
      <c r="B48" s="1">
        <v>13.5</v>
      </c>
      <c r="C48" s="1">
        <v>13</v>
      </c>
      <c r="F48" s="1" t="s">
        <v>5</v>
      </c>
      <c r="G48" s="1">
        <v>14</v>
      </c>
      <c r="H48" s="1">
        <v>14</v>
      </c>
    </row>
    <row r="49" spans="1:8" ht="15">
      <c r="A49" s="1" t="s">
        <v>6</v>
      </c>
      <c r="B49" s="1">
        <v>11.5</v>
      </c>
      <c r="C49" s="1">
        <v>11</v>
      </c>
      <c r="F49" s="1" t="s">
        <v>6</v>
      </c>
      <c r="G49" s="1">
        <v>15</v>
      </c>
      <c r="H49" s="1">
        <v>15</v>
      </c>
    </row>
    <row r="50" spans="1:8" ht="15">
      <c r="A50" s="1" t="s">
        <v>8</v>
      </c>
      <c r="B50" s="1">
        <f>60-(20-B49)*4.8</f>
        <v>19.200000000000003</v>
      </c>
      <c r="C50" s="1">
        <f>60-(20-C49)*4.8</f>
        <v>16.800000000000004</v>
      </c>
      <c r="F50" s="1" t="s">
        <v>8</v>
      </c>
      <c r="G50" s="1">
        <f>60-(20-G49)*4.8</f>
        <v>36</v>
      </c>
      <c r="H50" s="1">
        <f>60-(20-H49)*4.8</f>
        <v>36</v>
      </c>
    </row>
    <row r="51" spans="1:9" ht="15">
      <c r="A51" s="1" t="s">
        <v>9</v>
      </c>
      <c r="B51" s="1">
        <f>SUM(B46,B47,B48,B50)</f>
        <v>58.7</v>
      </c>
      <c r="C51" s="1">
        <f>SUM(C46,C47,C48,C50)</f>
        <v>55.800000000000004</v>
      </c>
      <c r="D51" s="1">
        <f>SUM(B51:C51)</f>
        <v>114.5</v>
      </c>
      <c r="F51" s="1" t="s">
        <v>9</v>
      </c>
      <c r="G51" s="1">
        <f>SUM(G46,G47,G48,G50)</f>
        <v>79.5</v>
      </c>
      <c r="H51" s="1">
        <f>SUM(H46,H47,H48,H50)</f>
        <v>79</v>
      </c>
      <c r="I51" s="1">
        <f>SUM(G51:H51)</f>
        <v>158.5</v>
      </c>
    </row>
    <row r="54" spans="1:7" ht="15">
      <c r="A54" t="s">
        <v>0</v>
      </c>
      <c r="B54" s="5"/>
      <c r="F54" t="s">
        <v>0</v>
      </c>
      <c r="G54" s="5" t="s">
        <v>33</v>
      </c>
    </row>
    <row r="55" spans="1:8" ht="15">
      <c r="A55" s="1"/>
      <c r="B55" s="1" t="s">
        <v>1</v>
      </c>
      <c r="C55" s="1" t="s">
        <v>2</v>
      </c>
      <c r="F55" s="1"/>
      <c r="G55" s="1" t="s">
        <v>1</v>
      </c>
      <c r="H55" s="1" t="s">
        <v>2</v>
      </c>
    </row>
    <row r="56" spans="1:8" ht="15">
      <c r="A56" s="1" t="s">
        <v>3</v>
      </c>
      <c r="B56" s="1"/>
      <c r="C56" s="1"/>
      <c r="F56" s="1" t="s">
        <v>3</v>
      </c>
      <c r="G56" s="1">
        <v>12</v>
      </c>
      <c r="H56" s="1">
        <v>12.5</v>
      </c>
    </row>
    <row r="57" spans="1:8" ht="15">
      <c r="A57" s="1" t="s">
        <v>4</v>
      </c>
      <c r="B57" s="1"/>
      <c r="C57" s="1"/>
      <c r="F57" s="1" t="s">
        <v>4</v>
      </c>
      <c r="G57" s="1">
        <v>11.5</v>
      </c>
      <c r="H57" s="1">
        <v>12</v>
      </c>
    </row>
    <row r="58" spans="1:8" ht="15">
      <c r="A58" s="1" t="s">
        <v>5</v>
      </c>
      <c r="B58" s="1"/>
      <c r="C58" s="1"/>
      <c r="F58" s="1" t="s">
        <v>5</v>
      </c>
      <c r="G58" s="1">
        <v>11.5</v>
      </c>
      <c r="H58" s="1">
        <v>11.5</v>
      </c>
    </row>
    <row r="59" spans="1:8" ht="15">
      <c r="A59" s="1" t="s">
        <v>6</v>
      </c>
      <c r="B59" s="1"/>
      <c r="C59" s="1"/>
      <c r="F59" s="1" t="s">
        <v>6</v>
      </c>
      <c r="G59" s="1">
        <v>11.5</v>
      </c>
      <c r="H59" s="1">
        <v>10.5</v>
      </c>
    </row>
    <row r="60" spans="1:8" ht="15">
      <c r="A60" s="1" t="s">
        <v>8</v>
      </c>
      <c r="B60" s="1">
        <f>60-(20-B59)*4.8</f>
        <v>-36</v>
      </c>
      <c r="C60" s="1">
        <f>60-(20-C59)*4.8</f>
        <v>-36</v>
      </c>
      <c r="F60" s="1" t="s">
        <v>8</v>
      </c>
      <c r="G60" s="1">
        <f>60-(20-G59)*4.8</f>
        <v>19.200000000000003</v>
      </c>
      <c r="H60" s="1">
        <f>60-(20-H59)*4.8</f>
        <v>14.399999999999999</v>
      </c>
    </row>
    <row r="61" spans="1:9" ht="15">
      <c r="A61" s="1" t="s">
        <v>9</v>
      </c>
      <c r="B61" s="1">
        <f>SUM(B56,B57,B58,B60)</f>
        <v>-36</v>
      </c>
      <c r="C61" s="1">
        <f>SUM(C56,C57,C58,C60)</f>
        <v>-36</v>
      </c>
      <c r="D61" s="1">
        <f>SUM(B61:C61)</f>
        <v>-72</v>
      </c>
      <c r="F61" s="1" t="s">
        <v>9</v>
      </c>
      <c r="G61" s="1">
        <f>SUM(G56,G57,G58,G60)</f>
        <v>54.2</v>
      </c>
      <c r="H61" s="1">
        <f>SUM(H56,H57,H58,H60)</f>
        <v>50.4</v>
      </c>
      <c r="I61" s="1">
        <f>SUM(G61:H61)</f>
        <v>104.6</v>
      </c>
    </row>
    <row r="64" spans="1:7" ht="15">
      <c r="A64" t="s">
        <v>0</v>
      </c>
      <c r="B64" s="5" t="s">
        <v>34</v>
      </c>
      <c r="F64" t="s">
        <v>0</v>
      </c>
      <c r="G64" t="s">
        <v>35</v>
      </c>
    </row>
    <row r="65" spans="1:8" ht="15">
      <c r="A65" s="1"/>
      <c r="B65" s="1" t="s">
        <v>1</v>
      </c>
      <c r="C65" s="1" t="s">
        <v>2</v>
      </c>
      <c r="F65" s="1"/>
      <c r="G65" s="1" t="s">
        <v>1</v>
      </c>
      <c r="H65" s="1" t="s">
        <v>2</v>
      </c>
    </row>
    <row r="66" spans="1:8" ht="15">
      <c r="A66" s="1" t="s">
        <v>3</v>
      </c>
      <c r="B66" s="1">
        <v>12.5</v>
      </c>
      <c r="C66" s="1">
        <v>12.5</v>
      </c>
      <c r="F66" s="1" t="s">
        <v>3</v>
      </c>
      <c r="G66" s="1">
        <v>12</v>
      </c>
      <c r="H66" s="1">
        <v>13</v>
      </c>
    </row>
    <row r="67" spans="1:8" ht="15">
      <c r="A67" s="1" t="s">
        <v>4</v>
      </c>
      <c r="B67" s="1">
        <v>13</v>
      </c>
      <c r="C67" s="1">
        <v>13</v>
      </c>
      <c r="F67" s="1" t="s">
        <v>4</v>
      </c>
      <c r="G67" s="1">
        <v>12</v>
      </c>
      <c r="H67" s="1">
        <v>13.5</v>
      </c>
    </row>
    <row r="68" spans="1:8" ht="15">
      <c r="A68" s="1" t="s">
        <v>5</v>
      </c>
      <c r="B68" s="1">
        <v>13.5</v>
      </c>
      <c r="C68" s="1">
        <v>13</v>
      </c>
      <c r="F68" s="1" t="s">
        <v>5</v>
      </c>
      <c r="G68" s="1">
        <v>12</v>
      </c>
      <c r="H68" s="1">
        <v>13.5</v>
      </c>
    </row>
    <row r="69" spans="1:8" ht="15">
      <c r="A69" s="1" t="s">
        <v>6</v>
      </c>
      <c r="B69" s="1">
        <v>13.5</v>
      </c>
      <c r="C69" s="1">
        <v>13.5</v>
      </c>
      <c r="F69" s="1" t="s">
        <v>6</v>
      </c>
      <c r="G69" s="1">
        <v>12</v>
      </c>
      <c r="H69" s="1">
        <v>12</v>
      </c>
    </row>
    <row r="70" spans="1:8" ht="15">
      <c r="A70" s="1" t="s">
        <v>8</v>
      </c>
      <c r="B70" s="1">
        <f>60-(20-B69)*4.8</f>
        <v>28.8</v>
      </c>
      <c r="C70" s="1">
        <f>60-(20-C69)*4.8</f>
        <v>28.8</v>
      </c>
      <c r="F70" s="1" t="s">
        <v>8</v>
      </c>
      <c r="G70" s="1">
        <f>60-(20-G69)*4.8</f>
        <v>21.6</v>
      </c>
      <c r="H70" s="1">
        <f>60-(20-H69)*4.8</f>
        <v>21.6</v>
      </c>
    </row>
    <row r="71" spans="1:9" ht="15">
      <c r="A71" s="1" t="s">
        <v>9</v>
      </c>
      <c r="B71" s="1">
        <f>SUM(B66,B67,B68,B70)</f>
        <v>67.8</v>
      </c>
      <c r="C71" s="1">
        <f>SUM(C66,C67,C68,C70)</f>
        <v>67.3</v>
      </c>
      <c r="D71" s="1">
        <f>SUM(B71:C71)</f>
        <v>135.1</v>
      </c>
      <c r="F71" s="1" t="s">
        <v>9</v>
      </c>
      <c r="G71" s="1">
        <f>SUM(G66,G67,G68,G70)</f>
        <v>57.6</v>
      </c>
      <c r="H71" s="1">
        <f>SUM(H66,H67,H68,H70)</f>
        <v>61.6</v>
      </c>
      <c r="I71" s="1">
        <f>SUM(G71:H71)</f>
        <v>119.2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1"/>
  <sheetViews>
    <sheetView workbookViewId="0" topLeftCell="A135">
      <selection activeCell="E158" sqref="E158"/>
    </sheetView>
  </sheetViews>
  <sheetFormatPr defaultColWidth="11.421875" defaultRowHeight="15"/>
  <cols>
    <col min="1" max="1" width="23.57421875" style="0" customWidth="1"/>
    <col min="6" max="6" width="22.00390625" style="0" customWidth="1"/>
    <col min="7" max="7" width="10.8515625" style="0" customWidth="1"/>
  </cols>
  <sheetData>
    <row r="2" spans="1:5" ht="18.75">
      <c r="A2" s="3" t="s">
        <v>12</v>
      </c>
      <c r="E2" t="s">
        <v>14</v>
      </c>
    </row>
    <row r="4" spans="1:7" ht="15">
      <c r="A4" t="s">
        <v>0</v>
      </c>
      <c r="B4" t="s">
        <v>36</v>
      </c>
      <c r="F4" t="s">
        <v>0</v>
      </c>
      <c r="G4" t="s">
        <v>37</v>
      </c>
    </row>
    <row r="5" spans="1:10" ht="15">
      <c r="A5" s="1"/>
      <c r="B5" s="1" t="s">
        <v>1</v>
      </c>
      <c r="C5" s="1" t="s">
        <v>2</v>
      </c>
      <c r="F5" s="1"/>
      <c r="G5" s="1" t="s">
        <v>1</v>
      </c>
      <c r="H5" s="1" t="s">
        <v>2</v>
      </c>
      <c r="J5" s="2"/>
    </row>
    <row r="6" spans="1:10" ht="15">
      <c r="A6" s="1" t="s">
        <v>3</v>
      </c>
      <c r="B6" s="1">
        <v>15</v>
      </c>
      <c r="C6" s="1">
        <v>15.5</v>
      </c>
      <c r="F6" s="1" t="s">
        <v>3</v>
      </c>
      <c r="G6" s="1">
        <v>15.5</v>
      </c>
      <c r="H6" s="1">
        <v>16</v>
      </c>
      <c r="J6" s="2"/>
    </row>
    <row r="7" spans="1:10" ht="15">
      <c r="A7" s="1" t="s">
        <v>4</v>
      </c>
      <c r="B7" s="1">
        <v>16</v>
      </c>
      <c r="C7" s="1">
        <v>15</v>
      </c>
      <c r="F7" s="1" t="s">
        <v>4</v>
      </c>
      <c r="G7" s="1">
        <v>15.5</v>
      </c>
      <c r="H7" s="1">
        <v>15.5</v>
      </c>
      <c r="J7" s="2"/>
    </row>
    <row r="8" spans="1:10" ht="15">
      <c r="A8" s="1" t="s">
        <v>5</v>
      </c>
      <c r="B8" s="1">
        <v>16</v>
      </c>
      <c r="C8" s="1">
        <v>16</v>
      </c>
      <c r="F8" s="1" t="s">
        <v>5</v>
      </c>
      <c r="G8" s="1">
        <v>15</v>
      </c>
      <c r="H8" s="1">
        <v>15.5</v>
      </c>
      <c r="J8" s="2"/>
    </row>
    <row r="9" spans="1:10" ht="15">
      <c r="A9" s="1" t="s">
        <v>6</v>
      </c>
      <c r="B9" s="1">
        <v>31.5</v>
      </c>
      <c r="C9" s="1">
        <v>29.5</v>
      </c>
      <c r="F9" s="1" t="s">
        <v>6</v>
      </c>
      <c r="G9" s="1">
        <v>34.5</v>
      </c>
      <c r="H9" s="1">
        <v>36.5</v>
      </c>
      <c r="J9" s="2"/>
    </row>
    <row r="10" spans="1:10" ht="15">
      <c r="A10" s="1" t="s">
        <v>8</v>
      </c>
      <c r="B10" s="1">
        <f>60-(43-B9)*3.2</f>
        <v>23.199999999999996</v>
      </c>
      <c r="C10" s="1">
        <f>60-(43-C9)*3.2</f>
        <v>16.799999999999997</v>
      </c>
      <c r="F10" s="1" t="s">
        <v>8</v>
      </c>
      <c r="G10" s="1">
        <f>60-(43-G9)*3.2</f>
        <v>32.8</v>
      </c>
      <c r="H10" s="1">
        <f>60-(43-H9)*3.2</f>
        <v>39.2</v>
      </c>
      <c r="J10" s="2"/>
    </row>
    <row r="11" spans="1:10" ht="15">
      <c r="A11" s="1" t="s">
        <v>9</v>
      </c>
      <c r="B11" s="1">
        <f>SUM(B6,B7,B8,B10)</f>
        <v>70.19999999999999</v>
      </c>
      <c r="C11" s="1">
        <f>SUM(C6,C7,C8,C10)</f>
        <v>63.3</v>
      </c>
      <c r="D11" s="1">
        <f>SUM(B11:C11)</f>
        <v>133.5</v>
      </c>
      <c r="F11" s="1" t="s">
        <v>9</v>
      </c>
      <c r="G11" s="1">
        <f>SUM(G6,G7,G8,G10)</f>
        <v>78.8</v>
      </c>
      <c r="H11" s="1">
        <f>SUM(H6,H7,H8,H10)</f>
        <v>86.2</v>
      </c>
      <c r="I11" s="1">
        <f>SUM(G11:H11)</f>
        <v>165</v>
      </c>
      <c r="J11" s="2"/>
    </row>
    <row r="14" spans="1:7" ht="15.75">
      <c r="A14" t="s">
        <v>0</v>
      </c>
      <c r="B14" s="4" t="s">
        <v>38</v>
      </c>
      <c r="F14" t="s">
        <v>0</v>
      </c>
      <c r="G14" s="4" t="s">
        <v>39</v>
      </c>
    </row>
    <row r="15" spans="1:8" ht="15">
      <c r="A15" s="1"/>
      <c r="B15" s="1" t="s">
        <v>1</v>
      </c>
      <c r="C15" s="1" t="s">
        <v>2</v>
      </c>
      <c r="F15" s="1"/>
      <c r="G15" s="1" t="s">
        <v>1</v>
      </c>
      <c r="H15" s="1" t="s">
        <v>2</v>
      </c>
    </row>
    <row r="16" spans="1:8" ht="15">
      <c r="A16" s="1" t="s">
        <v>3</v>
      </c>
      <c r="B16" s="1">
        <v>15.5</v>
      </c>
      <c r="C16" s="1">
        <v>7.5</v>
      </c>
      <c r="F16" s="1" t="s">
        <v>3</v>
      </c>
      <c r="G16" s="1">
        <v>17</v>
      </c>
      <c r="H16" s="1">
        <v>16.5</v>
      </c>
    </row>
    <row r="17" spans="1:8" ht="15">
      <c r="A17" s="1" t="s">
        <v>4</v>
      </c>
      <c r="B17" s="1">
        <v>15</v>
      </c>
      <c r="C17" s="1">
        <v>7</v>
      </c>
      <c r="F17" s="1" t="s">
        <v>4</v>
      </c>
      <c r="G17" s="1">
        <v>17</v>
      </c>
      <c r="H17" s="1">
        <v>16.5</v>
      </c>
    </row>
    <row r="18" spans="1:8" ht="15">
      <c r="A18" s="1" t="s">
        <v>5</v>
      </c>
      <c r="B18" s="1">
        <v>15.5</v>
      </c>
      <c r="C18" s="1">
        <v>8</v>
      </c>
      <c r="F18" s="1" t="s">
        <v>5</v>
      </c>
      <c r="G18" s="1">
        <v>16.5</v>
      </c>
      <c r="H18" s="1">
        <v>17</v>
      </c>
    </row>
    <row r="19" spans="1:8" ht="15">
      <c r="A19" s="1" t="s">
        <v>6</v>
      </c>
      <c r="B19" s="1">
        <v>32.5</v>
      </c>
      <c r="C19" s="1">
        <v>31</v>
      </c>
      <c r="F19" s="1" t="s">
        <v>6</v>
      </c>
      <c r="G19" s="1">
        <v>37</v>
      </c>
      <c r="H19" s="1">
        <v>37</v>
      </c>
    </row>
    <row r="20" spans="1:8" ht="15">
      <c r="A20" s="1" t="s">
        <v>8</v>
      </c>
      <c r="B20" s="1">
        <f>60-(43-B19)*3.2</f>
        <v>26.4</v>
      </c>
      <c r="C20" s="1">
        <f>60-(43-C19)*3.2</f>
        <v>21.599999999999994</v>
      </c>
      <c r="F20" s="1" t="s">
        <v>8</v>
      </c>
      <c r="G20" s="1">
        <f>60-(43-G19)*3.2</f>
        <v>40.8</v>
      </c>
      <c r="H20" s="1">
        <f>60-(43-H19)*3.2</f>
        <v>40.8</v>
      </c>
    </row>
    <row r="21" spans="1:9" ht="15">
      <c r="A21" s="1" t="s">
        <v>9</v>
      </c>
      <c r="B21" s="1">
        <f>SUM(B16,B17,B18,B20)</f>
        <v>72.4</v>
      </c>
      <c r="C21" s="1">
        <f>SUM(C16,C17,C18,C20)</f>
        <v>44.099999999999994</v>
      </c>
      <c r="D21" s="1">
        <f>SUM(B21:C21)</f>
        <v>116.5</v>
      </c>
      <c r="F21" s="1" t="s">
        <v>9</v>
      </c>
      <c r="G21" s="1">
        <f>SUM(G16,G17,G18,G20)</f>
        <v>91.3</v>
      </c>
      <c r="H21" s="1">
        <f>SUM(H16,H17,H18,H20)</f>
        <v>90.8</v>
      </c>
      <c r="I21" s="1">
        <f>SUM(G21:H21)</f>
        <v>182.1</v>
      </c>
    </row>
    <row r="24" spans="1:7" ht="15.75">
      <c r="A24" t="s">
        <v>0</v>
      </c>
      <c r="B24" s="4" t="s">
        <v>40</v>
      </c>
      <c r="F24" t="s">
        <v>0</v>
      </c>
      <c r="G24" s="4" t="s">
        <v>41</v>
      </c>
    </row>
    <row r="25" spans="1:8" ht="15">
      <c r="A25" s="1"/>
      <c r="B25" s="1" t="s">
        <v>1</v>
      </c>
      <c r="C25" s="1" t="s">
        <v>2</v>
      </c>
      <c r="F25" s="1"/>
      <c r="G25" s="1" t="s">
        <v>1</v>
      </c>
      <c r="H25" s="1" t="s">
        <v>2</v>
      </c>
    </row>
    <row r="26" spans="1:8" ht="15">
      <c r="A26" s="1" t="s">
        <v>3</v>
      </c>
      <c r="B26" s="1">
        <v>11.5</v>
      </c>
      <c r="C26" s="1">
        <v>14</v>
      </c>
      <c r="F26" s="1" t="s">
        <v>3</v>
      </c>
      <c r="G26" s="1">
        <v>12</v>
      </c>
      <c r="H26" s="1">
        <v>12.5</v>
      </c>
    </row>
    <row r="27" spans="1:8" ht="15">
      <c r="A27" s="1" t="s">
        <v>4</v>
      </c>
      <c r="B27" s="1">
        <v>13.5</v>
      </c>
      <c r="C27" s="1">
        <v>13.5</v>
      </c>
      <c r="F27" s="1" t="s">
        <v>4</v>
      </c>
      <c r="G27" s="1">
        <v>12</v>
      </c>
      <c r="H27" s="1">
        <v>12.5</v>
      </c>
    </row>
    <row r="28" spans="1:8" ht="15">
      <c r="A28" s="1" t="s">
        <v>5</v>
      </c>
      <c r="B28" s="1">
        <v>13.5</v>
      </c>
      <c r="C28" s="1">
        <v>13</v>
      </c>
      <c r="F28" s="1" t="s">
        <v>5</v>
      </c>
      <c r="G28" s="1">
        <v>12</v>
      </c>
      <c r="H28" s="1">
        <v>11.5</v>
      </c>
    </row>
    <row r="29" spans="1:8" ht="15">
      <c r="A29" s="1" t="s">
        <v>6</v>
      </c>
      <c r="B29" s="1">
        <v>22</v>
      </c>
      <c r="C29" s="1">
        <v>28</v>
      </c>
      <c r="F29" s="1" t="s">
        <v>6</v>
      </c>
      <c r="G29" s="1">
        <v>18.5</v>
      </c>
      <c r="H29" s="1">
        <v>21</v>
      </c>
    </row>
    <row r="30" spans="1:8" ht="15">
      <c r="A30" s="1" t="s">
        <v>8</v>
      </c>
      <c r="B30" s="1">
        <f>60-(43-B29)*3.2</f>
        <v>-7.200000000000003</v>
      </c>
      <c r="C30" s="1">
        <f>60-(43-C29)*3.2</f>
        <v>12</v>
      </c>
      <c r="F30" s="1" t="s">
        <v>8</v>
      </c>
      <c r="G30" s="1">
        <f>60-(43-G29)*3.2</f>
        <v>-18.400000000000006</v>
      </c>
      <c r="H30" s="1">
        <f>60-(43-H29)*3.2</f>
        <v>-10.400000000000006</v>
      </c>
    </row>
    <row r="31" spans="1:9" ht="15">
      <c r="A31" s="1" t="s">
        <v>9</v>
      </c>
      <c r="B31" s="1">
        <f>SUM(B26,B27,B28,B30)</f>
        <v>31.299999999999997</v>
      </c>
      <c r="C31" s="1">
        <f>SUM(C26,C27,C28,C30)</f>
        <v>52.5</v>
      </c>
      <c r="D31" s="1">
        <f>SUM(B31:C31)</f>
        <v>83.8</v>
      </c>
      <c r="F31" s="1" t="s">
        <v>9</v>
      </c>
      <c r="G31" s="1">
        <f>SUM(G26,G27,G28,G30)</f>
        <v>17.599999999999994</v>
      </c>
      <c r="H31" s="1">
        <f>SUM(H26,H27,H28,H30)</f>
        <v>26.099999999999994</v>
      </c>
      <c r="I31" s="1">
        <f>SUM(G31:H31)</f>
        <v>43.69999999999999</v>
      </c>
    </row>
    <row r="34" spans="1:7" ht="15.75">
      <c r="A34" t="s">
        <v>0</v>
      </c>
      <c r="B34" s="4" t="s">
        <v>42</v>
      </c>
      <c r="F34" t="s">
        <v>0</v>
      </c>
      <c r="G34" s="4" t="s">
        <v>43</v>
      </c>
    </row>
    <row r="35" spans="1:8" ht="15">
      <c r="A35" s="1"/>
      <c r="B35" s="1" t="s">
        <v>1</v>
      </c>
      <c r="C35" s="1" t="s">
        <v>2</v>
      </c>
      <c r="F35" s="1"/>
      <c r="G35" s="1" t="s">
        <v>1</v>
      </c>
      <c r="H35" s="1" t="s">
        <v>2</v>
      </c>
    </row>
    <row r="36" spans="1:8" ht="15">
      <c r="A36" s="1" t="s">
        <v>3</v>
      </c>
      <c r="B36" s="1">
        <v>15.5</v>
      </c>
      <c r="C36" s="1">
        <v>15.5</v>
      </c>
      <c r="F36" s="1" t="s">
        <v>3</v>
      </c>
      <c r="G36" s="1">
        <v>14.5</v>
      </c>
      <c r="H36" s="1">
        <v>15.5</v>
      </c>
    </row>
    <row r="37" spans="1:8" ht="15">
      <c r="A37" s="1" t="s">
        <v>4</v>
      </c>
      <c r="B37" s="1">
        <v>15.5</v>
      </c>
      <c r="C37" s="1">
        <v>14.5</v>
      </c>
      <c r="F37" s="1" t="s">
        <v>4</v>
      </c>
      <c r="G37" s="1">
        <v>15</v>
      </c>
      <c r="H37" s="1">
        <v>15.5</v>
      </c>
    </row>
    <row r="38" spans="1:8" ht="15">
      <c r="A38" s="1" t="s">
        <v>5</v>
      </c>
      <c r="B38" s="1">
        <v>16</v>
      </c>
      <c r="C38" s="1">
        <v>16</v>
      </c>
      <c r="F38" s="1" t="s">
        <v>5</v>
      </c>
      <c r="G38" s="1">
        <v>15</v>
      </c>
      <c r="H38" s="1">
        <v>15.5</v>
      </c>
    </row>
    <row r="39" spans="1:8" ht="15">
      <c r="A39" s="1" t="s">
        <v>6</v>
      </c>
      <c r="B39" s="1">
        <v>37</v>
      </c>
      <c r="C39" s="1">
        <v>37.5</v>
      </c>
      <c r="F39" s="1" t="s">
        <v>6</v>
      </c>
      <c r="G39" s="1">
        <v>27.5</v>
      </c>
      <c r="H39" s="1">
        <v>31</v>
      </c>
    </row>
    <row r="40" spans="1:8" ht="15">
      <c r="A40" s="1" t="s">
        <v>8</v>
      </c>
      <c r="B40" s="1">
        <f>60-(43-B39)*3.2</f>
        <v>40.8</v>
      </c>
      <c r="C40" s="1">
        <f>60-(43-C39)*3.2</f>
        <v>42.4</v>
      </c>
      <c r="F40" s="1" t="s">
        <v>8</v>
      </c>
      <c r="G40" s="1">
        <f>60-(43-G39)*3.2</f>
        <v>10.399999999999999</v>
      </c>
      <c r="H40" s="1">
        <f>60-(43-H39)*3.2</f>
        <v>21.599999999999994</v>
      </c>
    </row>
    <row r="41" spans="1:9" ht="15">
      <c r="A41" s="1" t="s">
        <v>9</v>
      </c>
      <c r="B41" s="1">
        <f>SUM(B36,B37,B38,B40)</f>
        <v>87.8</v>
      </c>
      <c r="C41" s="1">
        <f>SUM(C36,C37,C38,C40)</f>
        <v>88.4</v>
      </c>
      <c r="D41" s="1">
        <f>SUM(B41:C41)</f>
        <v>176.2</v>
      </c>
      <c r="F41" s="1" t="s">
        <v>9</v>
      </c>
      <c r="G41" s="1">
        <f>SUM(G36,G37,G38,G40)</f>
        <v>54.9</v>
      </c>
      <c r="H41" s="1">
        <f>SUM(H36,H37,H38,H40)</f>
        <v>68.1</v>
      </c>
      <c r="I41" s="1">
        <f>SUM(G41:H41)</f>
        <v>123</v>
      </c>
    </row>
    <row r="44" spans="1:7" ht="15.75">
      <c r="A44" t="s">
        <v>0</v>
      </c>
      <c r="B44" s="4" t="s">
        <v>44</v>
      </c>
      <c r="F44" t="s">
        <v>0</v>
      </c>
      <c r="G44" s="4" t="s">
        <v>45</v>
      </c>
    </row>
    <row r="45" spans="1:8" ht="15">
      <c r="A45" s="1"/>
      <c r="B45" s="1" t="s">
        <v>1</v>
      </c>
      <c r="C45" s="1" t="s">
        <v>2</v>
      </c>
      <c r="F45" s="1"/>
      <c r="G45" s="1" t="s">
        <v>1</v>
      </c>
      <c r="H45" s="1" t="s">
        <v>2</v>
      </c>
    </row>
    <row r="46" spans="1:8" ht="15">
      <c r="A46" s="1" t="s">
        <v>3</v>
      </c>
      <c r="B46" s="1">
        <v>15</v>
      </c>
      <c r="C46" s="1">
        <v>16</v>
      </c>
      <c r="F46" s="1" t="s">
        <v>3</v>
      </c>
      <c r="G46" s="1">
        <v>16.5</v>
      </c>
      <c r="H46" s="1">
        <v>16</v>
      </c>
    </row>
    <row r="47" spans="1:8" ht="15">
      <c r="A47" s="1" t="s">
        <v>4</v>
      </c>
      <c r="B47" s="1">
        <v>14.5</v>
      </c>
      <c r="C47" s="1">
        <v>15</v>
      </c>
      <c r="F47" s="1" t="s">
        <v>4</v>
      </c>
      <c r="G47" s="1">
        <v>16</v>
      </c>
      <c r="H47" s="1">
        <v>16</v>
      </c>
    </row>
    <row r="48" spans="1:8" ht="15">
      <c r="A48" s="1" t="s">
        <v>5</v>
      </c>
      <c r="B48" s="1">
        <v>16</v>
      </c>
      <c r="C48" s="1">
        <v>16</v>
      </c>
      <c r="F48" s="1" t="s">
        <v>5</v>
      </c>
      <c r="G48" s="1">
        <v>14</v>
      </c>
      <c r="H48" s="1">
        <v>16</v>
      </c>
    </row>
    <row r="49" spans="1:8" ht="15">
      <c r="A49" s="1" t="s">
        <v>6</v>
      </c>
      <c r="B49" s="1">
        <v>31</v>
      </c>
      <c r="C49" s="1">
        <v>31</v>
      </c>
      <c r="F49" s="1" t="s">
        <v>6</v>
      </c>
      <c r="G49" s="1">
        <v>38.5</v>
      </c>
      <c r="H49" s="1">
        <v>38.5</v>
      </c>
    </row>
    <row r="50" spans="1:8" ht="15">
      <c r="A50" s="1" t="s">
        <v>8</v>
      </c>
      <c r="B50" s="1">
        <f>60-(43-B49)*3.2</f>
        <v>21.599999999999994</v>
      </c>
      <c r="C50" s="1">
        <f>60-(43-C49)*3.2</f>
        <v>21.599999999999994</v>
      </c>
      <c r="F50" s="1" t="s">
        <v>8</v>
      </c>
      <c r="G50" s="1">
        <f>60-(43-G49)*3.2</f>
        <v>45.6</v>
      </c>
      <c r="H50" s="1">
        <f>60-(43-H49)*3.2</f>
        <v>45.6</v>
      </c>
    </row>
    <row r="51" spans="1:9" ht="15">
      <c r="A51" s="1" t="s">
        <v>9</v>
      </c>
      <c r="B51" s="1">
        <f>SUM(B46,B47,B48,B50)</f>
        <v>67.1</v>
      </c>
      <c r="C51" s="1">
        <f>SUM(C46,C47,C48,C50)</f>
        <v>68.6</v>
      </c>
      <c r="D51" s="1">
        <f>SUM(B51:C51)</f>
        <v>135.7</v>
      </c>
      <c r="F51" s="1" t="s">
        <v>9</v>
      </c>
      <c r="G51" s="1">
        <f>SUM(G46,G47,G48,G50)</f>
        <v>92.1</v>
      </c>
      <c r="H51" s="1">
        <f>SUM(H46,H47,H48,H50)</f>
        <v>93.6</v>
      </c>
      <c r="I51" s="1">
        <f>SUM(G51:H51)</f>
        <v>185.7</v>
      </c>
    </row>
    <row r="54" spans="1:7" ht="15.75">
      <c r="A54" t="s">
        <v>0</v>
      </c>
      <c r="B54" s="4" t="s">
        <v>46</v>
      </c>
      <c r="F54" t="s">
        <v>0</v>
      </c>
      <c r="G54" s="4" t="s">
        <v>47</v>
      </c>
    </row>
    <row r="55" spans="1:8" ht="15">
      <c r="A55" s="1"/>
      <c r="B55" s="1" t="s">
        <v>1</v>
      </c>
      <c r="C55" s="1" t="s">
        <v>2</v>
      </c>
      <c r="F55" s="1"/>
      <c r="G55" s="1" t="s">
        <v>1</v>
      </c>
      <c r="H55" s="1" t="s">
        <v>2</v>
      </c>
    </row>
    <row r="56" spans="1:8" ht="15">
      <c r="A56" s="1" t="s">
        <v>3</v>
      </c>
      <c r="B56" s="1">
        <v>13.5</v>
      </c>
      <c r="C56" s="1">
        <v>13.5</v>
      </c>
      <c r="F56" s="1" t="s">
        <v>3</v>
      </c>
      <c r="G56" s="1">
        <v>14.5</v>
      </c>
      <c r="H56" s="1">
        <v>14</v>
      </c>
    </row>
    <row r="57" spans="1:8" ht="15">
      <c r="A57" s="1" t="s">
        <v>4</v>
      </c>
      <c r="B57" s="1">
        <v>14</v>
      </c>
      <c r="C57" s="1">
        <v>13.5</v>
      </c>
      <c r="F57" s="1" t="s">
        <v>4</v>
      </c>
      <c r="G57" s="1">
        <v>14.5</v>
      </c>
      <c r="H57" s="1">
        <v>14.5</v>
      </c>
    </row>
    <row r="58" spans="1:8" ht="15">
      <c r="A58" s="1" t="s">
        <v>5</v>
      </c>
      <c r="B58" s="1">
        <v>14</v>
      </c>
      <c r="C58" s="1">
        <v>14</v>
      </c>
      <c r="F58" s="1" t="s">
        <v>5</v>
      </c>
      <c r="G58" s="1">
        <v>14.5</v>
      </c>
      <c r="H58" s="1">
        <v>14.5</v>
      </c>
    </row>
    <row r="59" spans="1:8" ht="15">
      <c r="A59" s="1" t="s">
        <v>6</v>
      </c>
      <c r="B59" s="1">
        <v>29</v>
      </c>
      <c r="C59" s="1">
        <v>30.5</v>
      </c>
      <c r="F59" s="1" t="s">
        <v>6</v>
      </c>
      <c r="G59" s="1">
        <v>33</v>
      </c>
      <c r="H59" s="1">
        <v>32</v>
      </c>
    </row>
    <row r="60" spans="1:8" ht="15">
      <c r="A60" s="1" t="s">
        <v>8</v>
      </c>
      <c r="B60" s="1">
        <f>60-(43-B59)*3.2</f>
        <v>15.199999999999996</v>
      </c>
      <c r="C60" s="1">
        <f>60-(43-C59)*3.2</f>
        <v>20</v>
      </c>
      <c r="F60" s="1" t="s">
        <v>8</v>
      </c>
      <c r="G60" s="1">
        <f>60-(43-G59)*3.2</f>
        <v>28</v>
      </c>
      <c r="H60" s="1">
        <f>60-(43-H59)*3.2</f>
        <v>24.799999999999997</v>
      </c>
    </row>
    <row r="61" spans="1:9" ht="15">
      <c r="A61" s="1" t="s">
        <v>9</v>
      </c>
      <c r="B61" s="1">
        <f>SUM(B56,B57,B58,B60)</f>
        <v>56.699999999999996</v>
      </c>
      <c r="C61" s="1">
        <f>SUM(C56,C57,C58,C60)</f>
        <v>61</v>
      </c>
      <c r="D61" s="1">
        <f>SUM(B61:C61)</f>
        <v>117.69999999999999</v>
      </c>
      <c r="F61" s="1" t="s">
        <v>9</v>
      </c>
      <c r="G61" s="1">
        <f>SUM(G56,G57,G58,G60)</f>
        <v>71.5</v>
      </c>
      <c r="H61" s="1">
        <f>SUM(H56,H57,H58,H60)</f>
        <v>67.8</v>
      </c>
      <c r="I61" s="1">
        <f>SUM(G61:H61)</f>
        <v>139.3</v>
      </c>
    </row>
    <row r="64" spans="1:7" ht="15.75">
      <c r="A64" t="s">
        <v>0</v>
      </c>
      <c r="B64" s="4" t="s">
        <v>48</v>
      </c>
      <c r="F64" t="s">
        <v>0</v>
      </c>
      <c r="G64" s="4" t="s">
        <v>49</v>
      </c>
    </row>
    <row r="65" spans="1:8" ht="15">
      <c r="A65" s="1"/>
      <c r="B65" s="1" t="s">
        <v>1</v>
      </c>
      <c r="C65" s="1" t="s">
        <v>2</v>
      </c>
      <c r="F65" s="1"/>
      <c r="G65" s="1" t="s">
        <v>1</v>
      </c>
      <c r="H65" s="1" t="s">
        <v>2</v>
      </c>
    </row>
    <row r="66" spans="1:8" ht="15">
      <c r="A66" s="1" t="s">
        <v>3</v>
      </c>
      <c r="B66" s="1">
        <v>16</v>
      </c>
      <c r="C66" s="1">
        <v>17</v>
      </c>
      <c r="F66" s="1" t="s">
        <v>3</v>
      </c>
      <c r="G66" s="1">
        <v>16</v>
      </c>
      <c r="H66" s="1">
        <v>17</v>
      </c>
    </row>
    <row r="67" spans="1:8" ht="15">
      <c r="A67" s="1" t="s">
        <v>4</v>
      </c>
      <c r="B67" s="1">
        <v>17</v>
      </c>
      <c r="C67" s="1">
        <v>16.5</v>
      </c>
      <c r="F67" s="1" t="s">
        <v>4</v>
      </c>
      <c r="G67" s="1">
        <v>16.5</v>
      </c>
      <c r="H67" s="1">
        <v>17</v>
      </c>
    </row>
    <row r="68" spans="1:8" ht="15">
      <c r="A68" s="1" t="s">
        <v>5</v>
      </c>
      <c r="B68" s="1">
        <v>16.5</v>
      </c>
      <c r="C68" s="1">
        <v>17</v>
      </c>
      <c r="F68" s="1" t="s">
        <v>5</v>
      </c>
      <c r="G68" s="1">
        <v>15.5</v>
      </c>
      <c r="H68" s="1">
        <v>16.5</v>
      </c>
    </row>
    <row r="69" spans="1:8" ht="15">
      <c r="A69" s="1" t="s">
        <v>6</v>
      </c>
      <c r="B69" s="1">
        <v>40</v>
      </c>
      <c r="C69" s="1">
        <v>39.5</v>
      </c>
      <c r="F69" s="1" t="s">
        <v>6</v>
      </c>
      <c r="G69" s="1">
        <v>39.5</v>
      </c>
      <c r="H69" s="1">
        <v>39</v>
      </c>
    </row>
    <row r="70" spans="1:8" ht="15">
      <c r="A70" s="1" t="s">
        <v>8</v>
      </c>
      <c r="B70" s="1">
        <f>60-(43-B69)*3.2</f>
        <v>50.4</v>
      </c>
      <c r="C70" s="1">
        <f>60-(43-C69)*3.2</f>
        <v>48.8</v>
      </c>
      <c r="F70" s="1" t="s">
        <v>8</v>
      </c>
      <c r="G70" s="1">
        <f>60-(43-G69)*3.2</f>
        <v>48.8</v>
      </c>
      <c r="H70" s="1">
        <f>60-(43-H69)*3.2</f>
        <v>47.2</v>
      </c>
    </row>
    <row r="71" spans="1:9" ht="15">
      <c r="A71" s="1" t="s">
        <v>9</v>
      </c>
      <c r="B71" s="1">
        <f>SUM(B66,B67,B68,B70)</f>
        <v>99.9</v>
      </c>
      <c r="C71" s="1">
        <f>SUM(C66,C67,C68,C70)</f>
        <v>99.3</v>
      </c>
      <c r="D71" s="1">
        <f>SUM(B71:C71)</f>
        <v>199.2</v>
      </c>
      <c r="F71" s="1" t="s">
        <v>9</v>
      </c>
      <c r="G71" s="1">
        <f>SUM(G66,G67,G68,G70)</f>
        <v>96.8</v>
      </c>
      <c r="H71" s="1">
        <f>SUM(H66,H67,H68,H70)</f>
        <v>97.7</v>
      </c>
      <c r="I71" s="1">
        <f>SUM(G71:H71)</f>
        <v>194.5</v>
      </c>
    </row>
    <row r="74" spans="1:7" ht="15.75">
      <c r="A74" t="s">
        <v>0</v>
      </c>
      <c r="B74" s="5" t="s">
        <v>50</v>
      </c>
      <c r="F74" t="s">
        <v>0</v>
      </c>
      <c r="G74" s="4" t="s">
        <v>51</v>
      </c>
    </row>
    <row r="75" spans="1:8" ht="15">
      <c r="A75" s="1"/>
      <c r="B75" s="1" t="s">
        <v>1</v>
      </c>
      <c r="C75" s="1" t="s">
        <v>2</v>
      </c>
      <c r="F75" s="1"/>
      <c r="G75" s="1" t="s">
        <v>1</v>
      </c>
      <c r="H75" s="1" t="s">
        <v>2</v>
      </c>
    </row>
    <row r="76" spans="1:8" ht="15">
      <c r="A76" s="1" t="s">
        <v>3</v>
      </c>
      <c r="B76" s="1">
        <v>14.5</v>
      </c>
      <c r="C76" s="1">
        <v>16</v>
      </c>
      <c r="F76" s="1" t="s">
        <v>3</v>
      </c>
      <c r="G76" s="1">
        <v>12.5</v>
      </c>
      <c r="H76" s="1">
        <v>13</v>
      </c>
    </row>
    <row r="77" spans="1:8" ht="15">
      <c r="A77" s="1" t="s">
        <v>4</v>
      </c>
      <c r="B77" s="1">
        <v>15.5</v>
      </c>
      <c r="C77" s="1">
        <v>15.5</v>
      </c>
      <c r="F77" s="1" t="s">
        <v>4</v>
      </c>
      <c r="G77" s="1">
        <v>12.5</v>
      </c>
      <c r="H77" s="1">
        <v>12.5</v>
      </c>
    </row>
    <row r="78" spans="1:8" ht="15">
      <c r="A78" s="1" t="s">
        <v>5</v>
      </c>
      <c r="B78" s="1">
        <v>15.5</v>
      </c>
      <c r="C78" s="1">
        <v>16</v>
      </c>
      <c r="F78" s="1" t="s">
        <v>5</v>
      </c>
      <c r="G78" s="1">
        <v>13</v>
      </c>
      <c r="H78" s="1">
        <v>13</v>
      </c>
    </row>
    <row r="79" spans="1:8" ht="15">
      <c r="A79" s="1" t="s">
        <v>6</v>
      </c>
      <c r="B79" s="1">
        <v>36</v>
      </c>
      <c r="C79" s="1">
        <v>36</v>
      </c>
      <c r="F79" s="1" t="s">
        <v>6</v>
      </c>
      <c r="G79" s="1">
        <v>23</v>
      </c>
      <c r="H79" s="1">
        <v>24</v>
      </c>
    </row>
    <row r="80" spans="1:8" ht="15">
      <c r="A80" s="1" t="s">
        <v>8</v>
      </c>
      <c r="B80" s="1">
        <f>60-(43-B79)*3.2</f>
        <v>37.599999999999994</v>
      </c>
      <c r="C80" s="1">
        <f>60-(43-C79)*3.2</f>
        <v>37.599999999999994</v>
      </c>
      <c r="F80" s="1" t="s">
        <v>8</v>
      </c>
      <c r="G80" s="1">
        <f>60-(43-G79)*3.2</f>
        <v>-4</v>
      </c>
      <c r="H80" s="1">
        <f>60-(43-H79)*3.2</f>
        <v>-0.8000000000000043</v>
      </c>
    </row>
    <row r="81" spans="1:9" ht="15">
      <c r="A81" s="1" t="s">
        <v>9</v>
      </c>
      <c r="B81" s="1">
        <f>SUM(B76,B77,B78,B80)</f>
        <v>83.1</v>
      </c>
      <c r="C81" s="1">
        <f>SUM(C76,C77,C78,C80)</f>
        <v>85.1</v>
      </c>
      <c r="D81" s="1">
        <f>SUM(B81:C81)</f>
        <v>168.2</v>
      </c>
      <c r="F81" s="1" t="s">
        <v>9</v>
      </c>
      <c r="G81" s="1">
        <f>SUM(G76,G77,G78,G80)</f>
        <v>34</v>
      </c>
      <c r="H81" s="1">
        <f>SUM(H76,H77,H78,H80)</f>
        <v>37.699999999999996</v>
      </c>
      <c r="I81" s="1">
        <f>SUM(G81:H81)</f>
        <v>71.69999999999999</v>
      </c>
    </row>
    <row r="84" spans="1:7" ht="15.75">
      <c r="A84" t="s">
        <v>0</v>
      </c>
      <c r="B84" s="4" t="s">
        <v>52</v>
      </c>
      <c r="F84" t="s">
        <v>0</v>
      </c>
      <c r="G84" s="5" t="s">
        <v>53</v>
      </c>
    </row>
    <row r="85" spans="1:8" ht="15">
      <c r="A85" s="1"/>
      <c r="B85" s="1" t="s">
        <v>1</v>
      </c>
      <c r="C85" s="1" t="s">
        <v>2</v>
      </c>
      <c r="F85" s="1"/>
      <c r="G85" s="1" t="s">
        <v>1</v>
      </c>
      <c r="H85" s="1" t="s">
        <v>2</v>
      </c>
    </row>
    <row r="86" spans="1:8" ht="15">
      <c r="A86" s="1" t="s">
        <v>3</v>
      </c>
      <c r="B86" s="1">
        <v>12.5</v>
      </c>
      <c r="C86" s="1">
        <v>13</v>
      </c>
      <c r="F86" s="1" t="s">
        <v>3</v>
      </c>
      <c r="G86" s="1">
        <v>12.5</v>
      </c>
      <c r="H86" s="1">
        <v>13.5</v>
      </c>
    </row>
    <row r="87" spans="1:8" ht="15">
      <c r="A87" s="1" t="s">
        <v>4</v>
      </c>
      <c r="B87" s="1">
        <v>13</v>
      </c>
      <c r="C87" s="1">
        <v>13</v>
      </c>
      <c r="F87" s="1" t="s">
        <v>4</v>
      </c>
      <c r="G87" s="1">
        <v>13</v>
      </c>
      <c r="H87" s="1">
        <v>13</v>
      </c>
    </row>
    <row r="88" spans="1:8" ht="15">
      <c r="A88" s="1" t="s">
        <v>5</v>
      </c>
      <c r="B88" s="1">
        <v>13.5</v>
      </c>
      <c r="C88" s="1">
        <v>13.5</v>
      </c>
      <c r="F88" s="1" t="s">
        <v>5</v>
      </c>
      <c r="G88" s="1">
        <v>13</v>
      </c>
      <c r="H88" s="1">
        <v>13</v>
      </c>
    </row>
    <row r="89" spans="1:8" ht="15">
      <c r="A89" s="1" t="s">
        <v>6</v>
      </c>
      <c r="B89" s="1">
        <v>24</v>
      </c>
      <c r="C89" s="1">
        <v>27</v>
      </c>
      <c r="F89" s="1" t="s">
        <v>6</v>
      </c>
      <c r="G89" s="1">
        <v>24</v>
      </c>
      <c r="H89" s="1">
        <v>30</v>
      </c>
    </row>
    <row r="90" spans="1:8" ht="15">
      <c r="A90" s="1" t="s">
        <v>8</v>
      </c>
      <c r="B90" s="1">
        <f>60-(43-B89)*3.2</f>
        <v>-0.8000000000000043</v>
      </c>
      <c r="C90" s="1">
        <f>60-(43-C89)*3.2</f>
        <v>8.799999999999997</v>
      </c>
      <c r="F90" s="1" t="s">
        <v>8</v>
      </c>
      <c r="G90" s="1">
        <f>60-(43-G89)*3.2</f>
        <v>-0.8000000000000043</v>
      </c>
      <c r="H90" s="1">
        <f>60-(43-H89)*3.2</f>
        <v>18.4</v>
      </c>
    </row>
    <row r="91" spans="1:9" ht="15">
      <c r="A91" s="1" t="s">
        <v>9</v>
      </c>
      <c r="B91" s="1">
        <f>SUM(B86,B87,B88,B90)</f>
        <v>38.199999999999996</v>
      </c>
      <c r="C91" s="1">
        <f>SUM(C86,C87,C88,C90)</f>
        <v>48.3</v>
      </c>
      <c r="D91" s="1">
        <f>SUM(B91:C91)</f>
        <v>86.5</v>
      </c>
      <c r="F91" s="1" t="s">
        <v>9</v>
      </c>
      <c r="G91" s="1">
        <f>SUM(G86,G87,G88,G90)</f>
        <v>37.699999999999996</v>
      </c>
      <c r="H91" s="1">
        <f>SUM(H86,H87,H88,H90)</f>
        <v>57.9</v>
      </c>
      <c r="I91" s="1">
        <f>SUM(G91:H91)</f>
        <v>95.6</v>
      </c>
    </row>
    <row r="94" spans="1:7" ht="15.75">
      <c r="A94" t="s">
        <v>0</v>
      </c>
      <c r="B94" s="4" t="s">
        <v>54</v>
      </c>
      <c r="F94" t="s">
        <v>0</v>
      </c>
      <c r="G94" s="4" t="s">
        <v>55</v>
      </c>
    </row>
    <row r="95" spans="1:8" ht="15">
      <c r="A95" s="1"/>
      <c r="B95" s="1" t="s">
        <v>1</v>
      </c>
      <c r="C95" s="1" t="s">
        <v>2</v>
      </c>
      <c r="F95" s="1"/>
      <c r="G95" s="1" t="s">
        <v>1</v>
      </c>
      <c r="H95" s="1" t="s">
        <v>2</v>
      </c>
    </row>
    <row r="96" spans="1:8" ht="15">
      <c r="A96" s="1" t="s">
        <v>3</v>
      </c>
      <c r="B96" s="1">
        <v>14.5</v>
      </c>
      <c r="C96" s="1">
        <v>14.5</v>
      </c>
      <c r="F96" s="1" t="s">
        <v>3</v>
      </c>
      <c r="G96" s="1">
        <v>15.5</v>
      </c>
      <c r="H96" s="1">
        <v>15.5</v>
      </c>
    </row>
    <row r="97" spans="1:8" ht="15">
      <c r="A97" s="1" t="s">
        <v>4</v>
      </c>
      <c r="B97" s="1">
        <v>14.5</v>
      </c>
      <c r="C97" s="1">
        <v>13.5</v>
      </c>
      <c r="F97" s="1" t="s">
        <v>4</v>
      </c>
      <c r="G97" s="1">
        <v>16</v>
      </c>
      <c r="H97" s="1">
        <v>14.5</v>
      </c>
    </row>
    <row r="98" spans="1:8" ht="15">
      <c r="A98" s="1" t="s">
        <v>5</v>
      </c>
      <c r="B98" s="1">
        <v>14.5</v>
      </c>
      <c r="C98" s="1">
        <v>14</v>
      </c>
      <c r="F98" s="1" t="s">
        <v>5</v>
      </c>
      <c r="G98" s="1">
        <v>15.5</v>
      </c>
      <c r="H98" s="1">
        <v>14.5</v>
      </c>
    </row>
    <row r="99" spans="1:8" ht="15">
      <c r="A99" s="1" t="s">
        <v>6</v>
      </c>
      <c r="B99" s="1">
        <v>31.5</v>
      </c>
      <c r="C99" s="1">
        <v>32</v>
      </c>
      <c r="F99" s="1" t="s">
        <v>6</v>
      </c>
      <c r="G99" s="1">
        <v>34</v>
      </c>
      <c r="H99" s="1">
        <v>34.5</v>
      </c>
    </row>
    <row r="100" spans="1:8" ht="15">
      <c r="A100" s="1" t="s">
        <v>8</v>
      </c>
      <c r="B100" s="1">
        <f>60-(43-B99)*3.2</f>
        <v>23.199999999999996</v>
      </c>
      <c r="C100" s="1">
        <f>60-(43-C99)*3.2</f>
        <v>24.799999999999997</v>
      </c>
      <c r="F100" s="1" t="s">
        <v>8</v>
      </c>
      <c r="G100" s="1">
        <f>60-(43-G99)*3.2</f>
        <v>31.2</v>
      </c>
      <c r="H100" s="1">
        <f>60-(43-H99)*3.2</f>
        <v>32.8</v>
      </c>
    </row>
    <row r="101" spans="1:9" ht="15">
      <c r="A101" s="1" t="s">
        <v>9</v>
      </c>
      <c r="B101" s="1">
        <f>SUM(B96,B97,B98,B100)</f>
        <v>66.69999999999999</v>
      </c>
      <c r="C101" s="1">
        <f>SUM(C96,C97,C98,C100)</f>
        <v>66.8</v>
      </c>
      <c r="D101" s="1">
        <f>SUM(B101:C101)</f>
        <v>133.5</v>
      </c>
      <c r="F101" s="1" t="s">
        <v>9</v>
      </c>
      <c r="G101" s="1">
        <f>SUM(G96,G97,G98,G100)</f>
        <v>78.2</v>
      </c>
      <c r="H101" s="1">
        <f>SUM(H96,H97,H98,H100)</f>
        <v>77.3</v>
      </c>
      <c r="I101" s="1">
        <f>SUM(G101:H101)</f>
        <v>155.5</v>
      </c>
    </row>
    <row r="104" spans="1:7" ht="15.75">
      <c r="A104" t="s">
        <v>0</v>
      </c>
      <c r="B104" s="4" t="s">
        <v>56</v>
      </c>
      <c r="F104" t="s">
        <v>0</v>
      </c>
      <c r="G104" s="4" t="s">
        <v>57</v>
      </c>
    </row>
    <row r="105" spans="1:8" ht="15">
      <c r="A105" s="1"/>
      <c r="B105" s="1" t="s">
        <v>1</v>
      </c>
      <c r="C105" s="1" t="s">
        <v>2</v>
      </c>
      <c r="F105" s="1"/>
      <c r="G105" s="1" t="s">
        <v>1</v>
      </c>
      <c r="H105" s="1" t="s">
        <v>2</v>
      </c>
    </row>
    <row r="106" spans="1:8" ht="15">
      <c r="A106" s="1" t="s">
        <v>3</v>
      </c>
      <c r="B106" s="1">
        <v>12.5</v>
      </c>
      <c r="C106" s="1">
        <v>13</v>
      </c>
      <c r="F106" s="1" t="s">
        <v>3</v>
      </c>
      <c r="G106" s="1">
        <v>14</v>
      </c>
      <c r="H106" s="1">
        <v>15</v>
      </c>
    </row>
    <row r="107" spans="1:8" ht="15">
      <c r="A107" s="1" t="s">
        <v>4</v>
      </c>
      <c r="B107" s="1">
        <v>13</v>
      </c>
      <c r="C107" s="1">
        <v>13</v>
      </c>
      <c r="F107" s="1" t="s">
        <v>4</v>
      </c>
      <c r="G107" s="1">
        <v>14.5</v>
      </c>
      <c r="H107" s="1">
        <v>15</v>
      </c>
    </row>
    <row r="108" spans="1:8" ht="15">
      <c r="A108" s="1" t="s">
        <v>5</v>
      </c>
      <c r="B108" s="1">
        <v>13</v>
      </c>
      <c r="C108" s="1">
        <v>13.5</v>
      </c>
      <c r="F108" s="1" t="s">
        <v>5</v>
      </c>
      <c r="G108" s="1">
        <v>15</v>
      </c>
      <c r="H108" s="1">
        <v>14.5</v>
      </c>
    </row>
    <row r="109" spans="1:8" ht="15">
      <c r="A109" s="1" t="s">
        <v>6</v>
      </c>
      <c r="B109" s="1">
        <v>21</v>
      </c>
      <c r="C109" s="1">
        <v>22.5</v>
      </c>
      <c r="F109" s="1" t="s">
        <v>6</v>
      </c>
      <c r="G109" s="1">
        <v>33.5</v>
      </c>
      <c r="H109" s="1">
        <v>33</v>
      </c>
    </row>
    <row r="110" spans="1:8" ht="15">
      <c r="A110" s="1" t="s">
        <v>8</v>
      </c>
      <c r="B110" s="1">
        <f>60-(43-B109)*3.2</f>
        <v>-10.400000000000006</v>
      </c>
      <c r="C110" s="1">
        <f>60-(43-C109)*3.2</f>
        <v>-5.6000000000000085</v>
      </c>
      <c r="F110" s="1" t="s">
        <v>8</v>
      </c>
      <c r="G110" s="1">
        <f>60-(43-G109)*3.2</f>
        <v>29.599999999999998</v>
      </c>
      <c r="H110" s="1">
        <f>60-(43-H109)*3.2</f>
        <v>28</v>
      </c>
    </row>
    <row r="111" spans="1:9" ht="15">
      <c r="A111" s="1" t="s">
        <v>9</v>
      </c>
      <c r="B111" s="1">
        <f>SUM(B106,B107,B108,B110)</f>
        <v>28.099999999999994</v>
      </c>
      <c r="C111" s="1">
        <f>SUM(C106,C107,C108,C110)</f>
        <v>33.89999999999999</v>
      </c>
      <c r="D111" s="1">
        <f>SUM(B111:C111)</f>
        <v>61.999999999999986</v>
      </c>
      <c r="F111" s="1" t="s">
        <v>9</v>
      </c>
      <c r="G111" s="1">
        <f>SUM(G106,G107,G108,G110)</f>
        <v>73.1</v>
      </c>
      <c r="H111" s="1">
        <f>SUM(H106,H107,H108,H110)</f>
        <v>72.5</v>
      </c>
      <c r="I111" s="1">
        <f>SUM(G111:H111)</f>
        <v>145.6</v>
      </c>
    </row>
    <row r="114" spans="1:7" ht="15.75">
      <c r="A114" t="s">
        <v>0</v>
      </c>
      <c r="B114" s="4" t="s">
        <v>58</v>
      </c>
      <c r="F114" t="s">
        <v>0</v>
      </c>
      <c r="G114" s="4" t="s">
        <v>59</v>
      </c>
    </row>
    <row r="115" spans="1:8" ht="15">
      <c r="A115" s="1"/>
      <c r="B115" s="1" t="s">
        <v>1</v>
      </c>
      <c r="C115" s="1" t="s">
        <v>2</v>
      </c>
      <c r="F115" s="1"/>
      <c r="G115" s="1" t="s">
        <v>1</v>
      </c>
      <c r="H115" s="1" t="s">
        <v>2</v>
      </c>
    </row>
    <row r="116" spans="1:8" ht="15">
      <c r="A116" s="1" t="s">
        <v>3</v>
      </c>
      <c r="B116" s="1">
        <v>15</v>
      </c>
      <c r="C116" s="1">
        <v>8</v>
      </c>
      <c r="F116" s="1" t="s">
        <v>3</v>
      </c>
      <c r="G116" s="1">
        <v>14.5</v>
      </c>
      <c r="H116" s="1">
        <v>15</v>
      </c>
    </row>
    <row r="117" spans="1:8" ht="15">
      <c r="A117" s="1" t="s">
        <v>4</v>
      </c>
      <c r="B117" s="1">
        <v>15.5</v>
      </c>
      <c r="C117" s="1">
        <v>8</v>
      </c>
      <c r="F117" s="1" t="s">
        <v>4</v>
      </c>
      <c r="G117" s="1">
        <v>15</v>
      </c>
      <c r="H117" s="1">
        <v>14</v>
      </c>
    </row>
    <row r="118" spans="1:8" ht="15">
      <c r="A118" s="1" t="s">
        <v>5</v>
      </c>
      <c r="B118" s="1">
        <v>15.5</v>
      </c>
      <c r="C118" s="1">
        <v>7</v>
      </c>
      <c r="F118" s="1" t="s">
        <v>5</v>
      </c>
      <c r="G118" s="1">
        <v>15</v>
      </c>
      <c r="H118" s="1">
        <v>15</v>
      </c>
    </row>
    <row r="119" spans="1:8" ht="15">
      <c r="A119" s="1" t="s">
        <v>6</v>
      </c>
      <c r="B119" s="1">
        <v>33.5</v>
      </c>
      <c r="C119" s="1">
        <v>34</v>
      </c>
      <c r="F119" s="1" t="s">
        <v>6</v>
      </c>
      <c r="G119" s="1">
        <v>34</v>
      </c>
      <c r="H119" s="1">
        <v>31</v>
      </c>
    </row>
    <row r="120" spans="1:8" ht="15">
      <c r="A120" s="1" t="s">
        <v>8</v>
      </c>
      <c r="B120" s="1">
        <f>60-(43-B119)*3.2</f>
        <v>29.599999999999998</v>
      </c>
      <c r="C120" s="1">
        <f>60-(43-C119)*3.2</f>
        <v>31.2</v>
      </c>
      <c r="F120" s="1" t="s">
        <v>8</v>
      </c>
      <c r="G120" s="1">
        <f>60-(43-G119)*3.2</f>
        <v>31.2</v>
      </c>
      <c r="H120" s="1">
        <f>60-(43-H119)*3.2</f>
        <v>21.599999999999994</v>
      </c>
    </row>
    <row r="121" spans="1:9" ht="15">
      <c r="A121" s="1" t="s">
        <v>9</v>
      </c>
      <c r="B121" s="1">
        <f>SUM(B116,B117,B118,B120)</f>
        <v>75.6</v>
      </c>
      <c r="C121" s="1">
        <f>SUM(C116,C117,C118,C120)</f>
        <v>54.2</v>
      </c>
      <c r="D121" s="1">
        <f>SUM(B121:C121)</f>
        <v>129.8</v>
      </c>
      <c r="F121" s="1" t="s">
        <v>9</v>
      </c>
      <c r="G121" s="1">
        <f>SUM(G116,G117,G118,G120)</f>
        <v>75.7</v>
      </c>
      <c r="H121" s="1">
        <f>SUM(H116,H117,H118,H120)</f>
        <v>65.6</v>
      </c>
      <c r="I121" s="1">
        <f>SUM(G121:H121)</f>
        <v>141.3</v>
      </c>
    </row>
    <row r="124" spans="1:7" ht="15.75">
      <c r="A124" t="s">
        <v>0</v>
      </c>
      <c r="B124" s="4" t="s">
        <v>60</v>
      </c>
      <c r="F124" t="s">
        <v>0</v>
      </c>
      <c r="G124" t="s">
        <v>32</v>
      </c>
    </row>
    <row r="125" spans="1:8" ht="15">
      <c r="A125" s="1"/>
      <c r="B125" s="1" t="s">
        <v>1</v>
      </c>
      <c r="C125" s="1" t="s">
        <v>2</v>
      </c>
      <c r="F125" s="1"/>
      <c r="G125" s="1" t="s">
        <v>1</v>
      </c>
      <c r="H125" s="1" t="s">
        <v>2</v>
      </c>
    </row>
    <row r="126" spans="1:8" ht="15">
      <c r="A126" s="1" t="s">
        <v>3</v>
      </c>
      <c r="B126" s="1">
        <v>16</v>
      </c>
      <c r="C126" s="1">
        <v>16.5</v>
      </c>
      <c r="F126" s="1" t="s">
        <v>3</v>
      </c>
      <c r="G126" s="1">
        <v>12.5</v>
      </c>
      <c r="H126" s="1">
        <v>13.5</v>
      </c>
    </row>
    <row r="127" spans="1:8" ht="15">
      <c r="A127" s="1" t="s">
        <v>4</v>
      </c>
      <c r="B127" s="1">
        <v>16</v>
      </c>
      <c r="C127" s="1">
        <v>16.5</v>
      </c>
      <c r="F127" s="1" t="s">
        <v>4</v>
      </c>
      <c r="G127" s="1">
        <v>13</v>
      </c>
      <c r="H127" s="1">
        <v>12.5</v>
      </c>
    </row>
    <row r="128" spans="1:8" ht="15">
      <c r="A128" s="1" t="s">
        <v>5</v>
      </c>
      <c r="B128" s="1">
        <v>16</v>
      </c>
      <c r="C128" s="1">
        <v>16.5</v>
      </c>
      <c r="F128" s="1" t="s">
        <v>5</v>
      </c>
      <c r="G128" s="1">
        <v>13</v>
      </c>
      <c r="H128" s="1">
        <v>12.5</v>
      </c>
    </row>
    <row r="129" spans="1:8" ht="15">
      <c r="A129" s="1" t="s">
        <v>6</v>
      </c>
      <c r="B129" s="1">
        <v>36.5</v>
      </c>
      <c r="C129" s="1">
        <v>37</v>
      </c>
      <c r="F129" s="1" t="s">
        <v>6</v>
      </c>
      <c r="G129" s="1">
        <v>25</v>
      </c>
      <c r="H129" s="1">
        <v>28</v>
      </c>
    </row>
    <row r="130" spans="1:8" ht="15">
      <c r="A130" s="1" t="s">
        <v>8</v>
      </c>
      <c r="B130" s="1">
        <f>60-(43-B129)*3.2</f>
        <v>39.2</v>
      </c>
      <c r="C130" s="1">
        <f>60-(43-C129)*3.2</f>
        <v>40.8</v>
      </c>
      <c r="F130" s="1" t="s">
        <v>8</v>
      </c>
      <c r="G130" s="1">
        <f>60-(43-G129)*3.2</f>
        <v>2.3999999999999986</v>
      </c>
      <c r="H130" s="1">
        <f>60-(43-H129)*3.2</f>
        <v>12</v>
      </c>
    </row>
    <row r="131" spans="1:9" ht="15">
      <c r="A131" s="1" t="s">
        <v>9</v>
      </c>
      <c r="B131" s="1">
        <f>SUM(B126,B127,B128,B130)</f>
        <v>87.2</v>
      </c>
      <c r="C131" s="1">
        <f>SUM(C126,C127,C128,C130)</f>
        <v>90.3</v>
      </c>
      <c r="D131" s="1">
        <f>SUM(B131:C131)</f>
        <v>177.5</v>
      </c>
      <c r="F131" s="1" t="s">
        <v>9</v>
      </c>
      <c r="G131" s="1">
        <f>SUM(G126,G127,G128,G130)</f>
        <v>40.9</v>
      </c>
      <c r="H131" s="1">
        <f>SUM(H126,H127,H128,H130)</f>
        <v>50.5</v>
      </c>
      <c r="I131" s="1">
        <f>SUM(G131:H131)</f>
        <v>91.4</v>
      </c>
    </row>
    <row r="134" spans="1:7" ht="15.75">
      <c r="A134" t="s">
        <v>0</v>
      </c>
      <c r="B134" s="4" t="s">
        <v>23</v>
      </c>
      <c r="F134" t="s">
        <v>0</v>
      </c>
      <c r="G134" s="4" t="s">
        <v>24</v>
      </c>
    </row>
    <row r="135" spans="1:8" ht="15">
      <c r="A135" s="1"/>
      <c r="B135" s="1" t="s">
        <v>1</v>
      </c>
      <c r="C135" s="1" t="s">
        <v>2</v>
      </c>
      <c r="F135" s="1"/>
      <c r="G135" s="1" t="s">
        <v>1</v>
      </c>
      <c r="H135" s="1" t="s">
        <v>2</v>
      </c>
    </row>
    <row r="136" spans="1:8" ht="15">
      <c r="A136" s="1" t="s">
        <v>3</v>
      </c>
      <c r="B136" s="1">
        <v>14.5</v>
      </c>
      <c r="C136" s="1">
        <v>15</v>
      </c>
      <c r="F136" s="1" t="s">
        <v>3</v>
      </c>
      <c r="G136" s="1">
        <v>13.5</v>
      </c>
      <c r="H136" s="1">
        <v>14</v>
      </c>
    </row>
    <row r="137" spans="1:8" ht="15">
      <c r="A137" s="1" t="s">
        <v>4</v>
      </c>
      <c r="B137" s="1">
        <v>13.5</v>
      </c>
      <c r="C137" s="1">
        <v>14.5</v>
      </c>
      <c r="F137" s="1" t="s">
        <v>4</v>
      </c>
      <c r="G137" s="1">
        <v>13.5</v>
      </c>
      <c r="H137" s="1">
        <v>13.5</v>
      </c>
    </row>
    <row r="138" spans="1:8" ht="15">
      <c r="A138" s="1" t="s">
        <v>5</v>
      </c>
      <c r="B138" s="1">
        <v>14.5</v>
      </c>
      <c r="C138" s="1">
        <v>15</v>
      </c>
      <c r="F138" s="1" t="s">
        <v>5</v>
      </c>
      <c r="G138" s="1">
        <v>13.5</v>
      </c>
      <c r="H138" s="1">
        <v>14.5</v>
      </c>
    </row>
    <row r="139" spans="1:8" ht="15">
      <c r="A139" s="1" t="s">
        <v>6</v>
      </c>
      <c r="B139" s="1">
        <v>31</v>
      </c>
      <c r="C139" s="1">
        <v>34</v>
      </c>
      <c r="F139" s="1" t="s">
        <v>6</v>
      </c>
      <c r="G139" s="1">
        <v>28.5</v>
      </c>
      <c r="H139" s="1">
        <v>29</v>
      </c>
    </row>
    <row r="140" spans="1:8" ht="15">
      <c r="A140" s="1" t="s">
        <v>8</v>
      </c>
      <c r="B140" s="1">
        <f>60-(43-B139)*3.2</f>
        <v>21.599999999999994</v>
      </c>
      <c r="C140" s="1">
        <f>60-(43-C139)*3.2</f>
        <v>31.2</v>
      </c>
      <c r="F140" s="1" t="s">
        <v>8</v>
      </c>
      <c r="G140" s="1">
        <f>60-(43-G139)*3.2</f>
        <v>13.599999999999994</v>
      </c>
      <c r="H140" s="1">
        <f>60-(43-H139)*3.2</f>
        <v>15.199999999999996</v>
      </c>
    </row>
    <row r="141" spans="1:9" ht="15">
      <c r="A141" s="1" t="s">
        <v>9</v>
      </c>
      <c r="B141" s="1">
        <f>SUM(B136,B137,B138,B140)</f>
        <v>64.1</v>
      </c>
      <c r="C141" s="1">
        <f>SUM(C136,C137,C138,C140)</f>
        <v>75.7</v>
      </c>
      <c r="D141" s="1">
        <f>SUM(B141:C141)</f>
        <v>139.8</v>
      </c>
      <c r="F141" s="1" t="s">
        <v>9</v>
      </c>
      <c r="G141" s="1">
        <f>SUM(G136,G137,G138,G140)</f>
        <v>54.099999999999994</v>
      </c>
      <c r="H141" s="1">
        <f>SUM(H136,H137,H138,H140)</f>
        <v>57.199999999999996</v>
      </c>
      <c r="I141" s="1">
        <f>SUM(G141:H141)</f>
        <v>111.29999999999998</v>
      </c>
    </row>
    <row r="144" spans="1:2" ht="15.75">
      <c r="A144" t="s">
        <v>0</v>
      </c>
      <c r="B144" s="4" t="s">
        <v>64</v>
      </c>
    </row>
    <row r="145" spans="1:3" ht="15">
      <c r="A145" s="1"/>
      <c r="B145" s="1" t="s">
        <v>1</v>
      </c>
      <c r="C145" s="1" t="s">
        <v>2</v>
      </c>
    </row>
    <row r="146" spans="1:3" ht="15">
      <c r="A146" s="1" t="s">
        <v>3</v>
      </c>
      <c r="B146" s="1"/>
      <c r="C146" s="1"/>
    </row>
    <row r="147" spans="1:3" ht="15">
      <c r="A147" s="1" t="s">
        <v>4</v>
      </c>
      <c r="B147" s="1"/>
      <c r="C147" s="1"/>
    </row>
    <row r="148" spans="1:3" ht="15">
      <c r="A148" s="1" t="s">
        <v>5</v>
      </c>
      <c r="B148" s="1"/>
      <c r="C148" s="1"/>
    </row>
    <row r="149" spans="1:3" ht="15">
      <c r="A149" s="1" t="s">
        <v>6</v>
      </c>
      <c r="B149" s="1"/>
      <c r="C149" s="1"/>
    </row>
    <row r="150" spans="1:3" ht="15">
      <c r="A150" s="1" t="s">
        <v>8</v>
      </c>
      <c r="B150" s="1">
        <f>60-(43-B149)*3.2</f>
        <v>-77.6</v>
      </c>
      <c r="C150" s="1">
        <f>60-(43-C149)*3.2</f>
        <v>-77.6</v>
      </c>
    </row>
    <row r="151" spans="1:4" ht="15">
      <c r="A151" s="1" t="s">
        <v>9</v>
      </c>
      <c r="B151" s="1">
        <f>SUM(B146,B147,B148,B150)</f>
        <v>-77.6</v>
      </c>
      <c r="C151" s="1">
        <f>SUM(C146,C147,C148,C150)</f>
        <v>-77.6</v>
      </c>
      <c r="D151" s="1">
        <f>SUM(B151:C151)</f>
        <v>-155.2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0">
      <selection activeCell="B22" sqref="B22:L50"/>
    </sheetView>
  </sheetViews>
  <sheetFormatPr defaultColWidth="11.421875" defaultRowHeight="15"/>
  <cols>
    <col min="1" max="2" width="6.421875" style="0" customWidth="1"/>
    <col min="3" max="3" width="33.57421875" style="0" customWidth="1"/>
    <col min="7" max="7" width="6.57421875" style="0" customWidth="1"/>
    <col min="8" max="9" width="7.140625" style="0" customWidth="1"/>
    <col min="10" max="10" width="6.8515625" style="0" customWidth="1"/>
    <col min="11" max="11" width="8.00390625" style="0" customWidth="1"/>
  </cols>
  <sheetData>
    <row r="1" spans="2:12" ht="23.25">
      <c r="B1" s="5"/>
      <c r="C1" s="29" t="s">
        <v>145</v>
      </c>
      <c r="D1" s="16"/>
      <c r="E1" s="16"/>
      <c r="F1" s="17"/>
      <c r="G1" s="17"/>
      <c r="H1" s="16"/>
      <c r="I1" s="16"/>
      <c r="J1" s="16"/>
      <c r="K1" s="16"/>
      <c r="L1" s="16"/>
    </row>
    <row r="2" spans="2:12" ht="23.25">
      <c r="B2" s="5"/>
      <c r="C2" s="37" t="s">
        <v>146</v>
      </c>
      <c r="D2" s="16"/>
      <c r="E2" s="16"/>
      <c r="F2" s="17"/>
      <c r="G2" s="17"/>
      <c r="H2" s="16"/>
      <c r="I2" s="16"/>
      <c r="J2" s="16"/>
      <c r="K2" s="16"/>
      <c r="L2" s="16"/>
    </row>
    <row r="3" spans="2:12" ht="15.75">
      <c r="B3" s="5"/>
      <c r="C3" s="6" t="s">
        <v>76</v>
      </c>
      <c r="D3" s="16" t="s">
        <v>144</v>
      </c>
      <c r="E3" s="16"/>
      <c r="F3" s="17"/>
      <c r="G3" s="17"/>
      <c r="H3" s="16"/>
      <c r="I3" s="16"/>
      <c r="J3" s="16"/>
      <c r="K3" s="16"/>
      <c r="L3" s="16"/>
    </row>
    <row r="4" spans="2:12" ht="15">
      <c r="B4" s="5"/>
      <c r="C4" s="16" t="s">
        <v>75</v>
      </c>
      <c r="D4" s="16" t="s">
        <v>147</v>
      </c>
      <c r="E4" s="16"/>
      <c r="F4" s="17"/>
      <c r="G4" s="17"/>
      <c r="H4" s="16"/>
      <c r="I4" s="16"/>
      <c r="J4" s="16"/>
      <c r="K4" s="16"/>
      <c r="L4" s="16"/>
    </row>
    <row r="5" spans="2:12" ht="15">
      <c r="B5" s="5"/>
      <c r="C5" s="17" t="s">
        <v>73</v>
      </c>
      <c r="D5" s="16" t="s">
        <v>74</v>
      </c>
      <c r="E5" s="16"/>
      <c r="F5" s="17"/>
      <c r="G5" s="17"/>
      <c r="H5" s="16"/>
      <c r="I5" s="16"/>
      <c r="J5" s="16"/>
      <c r="K5" s="16"/>
      <c r="L5" s="16"/>
    </row>
    <row r="6" spans="2:12" ht="15.75">
      <c r="B6" s="5"/>
      <c r="C6" s="6" t="s">
        <v>72</v>
      </c>
      <c r="D6" s="17" t="s">
        <v>74</v>
      </c>
      <c r="E6" s="16"/>
      <c r="F6" s="17"/>
      <c r="G6" s="17"/>
      <c r="H6" s="16"/>
      <c r="I6" s="16"/>
      <c r="J6" s="16"/>
      <c r="K6" s="16"/>
      <c r="L6" s="16"/>
    </row>
    <row r="7" spans="2:12" ht="15.75">
      <c r="B7" s="5"/>
      <c r="C7" s="6"/>
      <c r="D7" s="17"/>
      <c r="E7" s="16"/>
      <c r="F7" s="17"/>
      <c r="G7" s="17"/>
      <c r="H7" s="16"/>
      <c r="I7" s="16"/>
      <c r="J7" s="16"/>
      <c r="K7" s="16"/>
      <c r="L7" s="16"/>
    </row>
    <row r="8" spans="2:12" ht="23.25">
      <c r="B8" s="5"/>
      <c r="C8" s="18" t="s">
        <v>88</v>
      </c>
      <c r="D8" s="16"/>
      <c r="E8" s="16"/>
      <c r="F8" s="17"/>
      <c r="G8" s="17"/>
      <c r="H8" s="16"/>
      <c r="I8" s="16"/>
      <c r="J8" s="16"/>
      <c r="K8" s="16"/>
      <c r="L8" s="16"/>
    </row>
    <row r="9" spans="2:12" ht="23.25">
      <c r="B9" s="5"/>
      <c r="C9" s="18" t="s">
        <v>62</v>
      </c>
      <c r="D9" s="16"/>
      <c r="E9" s="16"/>
      <c r="F9" s="17"/>
      <c r="G9" s="17"/>
      <c r="H9" s="16"/>
      <c r="I9" s="16"/>
      <c r="J9" s="16"/>
      <c r="K9" s="16"/>
      <c r="L9" s="16"/>
    </row>
    <row r="10" spans="2:12" ht="15">
      <c r="B10" s="5"/>
      <c r="C10" s="16"/>
      <c r="D10" s="16" t="s">
        <v>61</v>
      </c>
      <c r="E10" s="16"/>
      <c r="F10" s="28" t="s">
        <v>6</v>
      </c>
      <c r="G10" s="17" t="s">
        <v>6</v>
      </c>
      <c r="H10" s="20" t="s">
        <v>66</v>
      </c>
      <c r="I10" s="16"/>
      <c r="J10" s="16"/>
      <c r="K10" s="21" t="s">
        <v>15</v>
      </c>
      <c r="L10" s="21" t="s">
        <v>70</v>
      </c>
    </row>
    <row r="11" spans="2:12" ht="15.75">
      <c r="B11" s="5"/>
      <c r="C11" s="16"/>
      <c r="D11" s="16"/>
      <c r="E11" s="16"/>
      <c r="F11" s="17"/>
      <c r="G11" s="17" t="s">
        <v>65</v>
      </c>
      <c r="H11" s="21" t="s">
        <v>67</v>
      </c>
      <c r="I11" s="21" t="s">
        <v>68</v>
      </c>
      <c r="J11" s="21" t="s">
        <v>69</v>
      </c>
      <c r="K11" s="16"/>
      <c r="L11" s="23"/>
    </row>
    <row r="12" spans="2:12" ht="15.75">
      <c r="B12" s="16"/>
      <c r="C12" s="25" t="s">
        <v>89</v>
      </c>
      <c r="D12" s="16"/>
      <c r="E12" s="16"/>
      <c r="F12" s="17"/>
      <c r="G12" s="16"/>
      <c r="H12" s="17"/>
      <c r="I12" s="17"/>
      <c r="J12" s="17"/>
      <c r="K12" s="16"/>
      <c r="L12" s="23"/>
    </row>
    <row r="13" spans="2:12" ht="15.75">
      <c r="B13" s="6">
        <v>1</v>
      </c>
      <c r="C13" s="6" t="s">
        <v>90</v>
      </c>
      <c r="D13" s="6" t="s">
        <v>18</v>
      </c>
      <c r="E13" s="6"/>
      <c r="F13" s="17">
        <v>3</v>
      </c>
      <c r="G13" s="16">
        <f>60-(8-F13)*5.2</f>
        <v>34</v>
      </c>
      <c r="H13" s="17">
        <v>13.5</v>
      </c>
      <c r="I13" s="17">
        <v>13</v>
      </c>
      <c r="J13" s="17">
        <v>13.5</v>
      </c>
      <c r="K13" s="16">
        <f>SUM(G13:H13,I13,J13)</f>
        <v>74</v>
      </c>
      <c r="L13" s="17"/>
    </row>
    <row r="14" spans="2:12" ht="15.75">
      <c r="B14" s="6"/>
      <c r="C14" s="6"/>
      <c r="D14" s="6"/>
      <c r="E14" s="6"/>
      <c r="F14" s="17">
        <v>3</v>
      </c>
      <c r="G14" s="16">
        <f>60-(8-F14)*5.2</f>
        <v>34</v>
      </c>
      <c r="H14" s="17">
        <v>6</v>
      </c>
      <c r="I14" s="17">
        <v>6.5</v>
      </c>
      <c r="J14" s="17">
        <v>6.5</v>
      </c>
      <c r="K14" s="16">
        <f>SUM(G14:H14,I14,J14)</f>
        <v>53</v>
      </c>
      <c r="L14" s="26">
        <f>K13+K14</f>
        <v>127</v>
      </c>
    </row>
    <row r="15" spans="2:12" ht="15.75">
      <c r="B15" s="6"/>
      <c r="C15" s="6"/>
      <c r="D15" s="6"/>
      <c r="E15" s="6"/>
      <c r="F15" s="17"/>
      <c r="G15" s="16"/>
      <c r="H15" s="17"/>
      <c r="I15" s="17"/>
      <c r="J15" s="17"/>
      <c r="K15" s="16"/>
      <c r="L15" s="26"/>
    </row>
    <row r="16" spans="2:12" ht="15.75">
      <c r="B16" s="6"/>
      <c r="C16" s="6"/>
      <c r="D16" s="6"/>
      <c r="E16" s="6"/>
      <c r="F16" s="17"/>
      <c r="G16" s="16"/>
      <c r="H16" s="17"/>
      <c r="I16" s="17"/>
      <c r="J16" s="17"/>
      <c r="K16" s="16"/>
      <c r="L16" s="26"/>
    </row>
    <row r="17" spans="2:12" ht="15.75">
      <c r="B17" s="6"/>
      <c r="C17" s="25" t="s">
        <v>85</v>
      </c>
      <c r="D17" s="6"/>
      <c r="E17" s="6"/>
      <c r="F17" s="17"/>
      <c r="G17" s="16"/>
      <c r="H17" s="17"/>
      <c r="I17" s="17"/>
      <c r="J17" s="17"/>
      <c r="K17" s="16"/>
      <c r="L17" s="26"/>
    </row>
    <row r="18" spans="2:12" ht="15.75">
      <c r="B18" s="6">
        <v>3</v>
      </c>
      <c r="C18" s="6" t="s">
        <v>91</v>
      </c>
      <c r="D18" s="6" t="s">
        <v>92</v>
      </c>
      <c r="E18" s="6"/>
      <c r="F18" s="17">
        <v>8</v>
      </c>
      <c r="G18" s="16">
        <f>60-(8-F18)*5.2</f>
        <v>60</v>
      </c>
      <c r="H18" s="17">
        <v>15</v>
      </c>
      <c r="I18" s="17">
        <v>15</v>
      </c>
      <c r="J18" s="17">
        <v>15</v>
      </c>
      <c r="K18" s="16">
        <f>SUM(G18:H18,I18,J18)</f>
        <v>105</v>
      </c>
      <c r="L18" s="17"/>
    </row>
    <row r="19" spans="2:12" ht="15.75">
      <c r="B19" s="16"/>
      <c r="C19" s="16"/>
      <c r="D19" s="16"/>
      <c r="E19" s="16"/>
      <c r="F19" s="17">
        <v>8</v>
      </c>
      <c r="G19" s="16">
        <f>60-(8-F19)*5.2</f>
        <v>60</v>
      </c>
      <c r="H19" s="17">
        <v>15.5</v>
      </c>
      <c r="I19" s="17">
        <v>15.5</v>
      </c>
      <c r="J19" s="17">
        <v>15.5</v>
      </c>
      <c r="K19" s="16">
        <f>SUM(G19:H19,I19,J19)</f>
        <v>106.5</v>
      </c>
      <c r="L19" s="26">
        <f>K18+K19</f>
        <v>211.5</v>
      </c>
    </row>
    <row r="20" spans="2:12" ht="15.75">
      <c r="B20" s="16"/>
      <c r="C20" s="16"/>
      <c r="D20" s="16"/>
      <c r="E20" s="16"/>
      <c r="F20" s="17"/>
      <c r="G20" s="16"/>
      <c r="H20" s="17"/>
      <c r="I20" s="17"/>
      <c r="J20" s="17"/>
      <c r="K20" s="16"/>
      <c r="L20" s="26"/>
    </row>
    <row r="21" spans="2:12" ht="15">
      <c r="B21" s="16"/>
      <c r="C21" s="16"/>
      <c r="D21" s="16"/>
      <c r="E21" s="16"/>
      <c r="F21" s="17"/>
      <c r="G21" s="16"/>
      <c r="H21" s="16"/>
      <c r="I21" s="16"/>
      <c r="J21" s="16"/>
      <c r="K21" s="16"/>
      <c r="L21" s="16"/>
    </row>
    <row r="22" spans="2:12" ht="15.75">
      <c r="B22" s="16"/>
      <c r="C22" s="25" t="s">
        <v>95</v>
      </c>
      <c r="D22" s="16"/>
      <c r="E22" s="16"/>
      <c r="F22" s="17"/>
      <c r="G22" s="16"/>
      <c r="H22" s="16"/>
      <c r="I22" s="16"/>
      <c r="J22" s="16"/>
      <c r="K22" s="16"/>
      <c r="L22" s="16"/>
    </row>
    <row r="23" spans="2:12" ht="15">
      <c r="B23" s="16">
        <v>5</v>
      </c>
      <c r="C23" s="16" t="s">
        <v>93</v>
      </c>
      <c r="D23" s="16" t="s">
        <v>18</v>
      </c>
      <c r="E23" s="16"/>
      <c r="F23" s="17">
        <v>4</v>
      </c>
      <c r="G23" s="16">
        <f>60-(8-F23)*5.2</f>
        <v>39.2</v>
      </c>
      <c r="H23" s="17">
        <v>14</v>
      </c>
      <c r="I23" s="17">
        <v>14.5</v>
      </c>
      <c r="J23" s="17">
        <v>14</v>
      </c>
      <c r="K23" s="16">
        <f>SUM(G23:H23,I23,J23)</f>
        <v>81.7</v>
      </c>
      <c r="L23" s="17"/>
    </row>
    <row r="24" spans="5:12" ht="15.75">
      <c r="E24" s="16"/>
      <c r="F24" s="17">
        <v>4.5</v>
      </c>
      <c r="G24" s="16">
        <f>60-(8-F24)*5.2</f>
        <v>41.8</v>
      </c>
      <c r="H24" s="17">
        <v>14</v>
      </c>
      <c r="I24" s="17">
        <v>15</v>
      </c>
      <c r="J24" s="17">
        <v>14</v>
      </c>
      <c r="K24" s="16">
        <f>SUM(G24:H24,I24,J24)</f>
        <v>84.8</v>
      </c>
      <c r="L24" s="26">
        <f>K23+K24</f>
        <v>166.5</v>
      </c>
    </row>
    <row r="25" spans="5:12" ht="15.75">
      <c r="E25" s="16"/>
      <c r="F25" s="17"/>
      <c r="G25" s="16"/>
      <c r="H25" s="17"/>
      <c r="I25" s="17"/>
      <c r="J25" s="17"/>
      <c r="K25" s="16"/>
      <c r="L25" s="26"/>
    </row>
    <row r="26" spans="2:12" ht="15.75">
      <c r="B26" s="16">
        <v>6</v>
      </c>
      <c r="C26" s="16" t="s">
        <v>96</v>
      </c>
      <c r="D26" s="16" t="s">
        <v>18</v>
      </c>
      <c r="E26" s="16"/>
      <c r="F26" s="17">
        <v>3.5</v>
      </c>
      <c r="G26" s="16">
        <f>60-(8-F26)*5.2</f>
        <v>36.599999999999994</v>
      </c>
      <c r="H26" s="16">
        <v>13.5</v>
      </c>
      <c r="I26" s="16">
        <v>12</v>
      </c>
      <c r="J26" s="16">
        <v>13.5</v>
      </c>
      <c r="K26" s="16">
        <f>SUM(G26:H26,I26,J26)</f>
        <v>75.6</v>
      </c>
      <c r="L26" s="26"/>
    </row>
    <row r="27" spans="6:12" ht="15.75">
      <c r="F27" s="17">
        <v>4</v>
      </c>
      <c r="G27" s="16">
        <f>60-(8-F27)*5.2</f>
        <v>39.2</v>
      </c>
      <c r="H27" s="17">
        <v>13.5</v>
      </c>
      <c r="I27" s="17">
        <v>14</v>
      </c>
      <c r="J27" s="17">
        <v>13.5</v>
      </c>
      <c r="K27" s="16">
        <f>SUM(G27:H27,I27,J27)</f>
        <v>80.2</v>
      </c>
      <c r="L27" s="26">
        <f>K26+K27</f>
        <v>155.8</v>
      </c>
    </row>
    <row r="28" spans="6:12" ht="15.75">
      <c r="F28" s="24"/>
      <c r="G28" s="16"/>
      <c r="K28" s="16"/>
      <c r="L28" s="26"/>
    </row>
    <row r="29" spans="2:12" ht="15.75">
      <c r="B29">
        <v>7</v>
      </c>
      <c r="C29" t="s">
        <v>139</v>
      </c>
      <c r="D29" t="s">
        <v>18</v>
      </c>
      <c r="F29" s="24">
        <v>6</v>
      </c>
      <c r="G29" s="16">
        <f>60-(8-F29)*5.2</f>
        <v>49.6</v>
      </c>
      <c r="H29">
        <v>14.5</v>
      </c>
      <c r="I29">
        <v>14.5</v>
      </c>
      <c r="J29">
        <v>14.5</v>
      </c>
      <c r="K29" s="16">
        <f>SUM(G29:H29,I29,J29)</f>
        <v>93.1</v>
      </c>
      <c r="L29" s="26"/>
    </row>
    <row r="30" spans="6:12" ht="15.75">
      <c r="F30" s="17">
        <v>7</v>
      </c>
      <c r="G30" s="16">
        <f>60-(8-F30)*5.2</f>
        <v>54.8</v>
      </c>
      <c r="H30">
        <v>7.5</v>
      </c>
      <c r="I30">
        <v>8</v>
      </c>
      <c r="J30">
        <v>7</v>
      </c>
      <c r="K30" s="16">
        <f>SUM(G30:H30,I30,J30)</f>
        <v>77.3</v>
      </c>
      <c r="L30" s="26">
        <f>K29+K30</f>
        <v>170.39999999999998</v>
      </c>
    </row>
    <row r="31" spans="6:12" ht="15.75">
      <c r="F31" s="24"/>
      <c r="G31" s="16"/>
      <c r="K31" s="16"/>
      <c r="L31" s="26"/>
    </row>
    <row r="32" spans="6:12" ht="15.75">
      <c r="F32" s="24"/>
      <c r="G32" s="16"/>
      <c r="K32" s="16"/>
      <c r="L32" s="26"/>
    </row>
    <row r="33" spans="6:12" ht="15.75">
      <c r="F33" s="24"/>
      <c r="G33" s="16"/>
      <c r="K33" s="16"/>
      <c r="L33" s="26"/>
    </row>
    <row r="34" spans="3:12" ht="15.75">
      <c r="C34" s="33" t="s">
        <v>97</v>
      </c>
      <c r="F34" s="24"/>
      <c r="G34" s="16"/>
      <c r="K34" s="16"/>
      <c r="L34" s="26"/>
    </row>
    <row r="35" spans="2:12" ht="15.75">
      <c r="B35">
        <v>8</v>
      </c>
      <c r="C35" s="16" t="s">
        <v>98</v>
      </c>
      <c r="D35" t="s">
        <v>18</v>
      </c>
      <c r="F35" s="24">
        <v>3.5</v>
      </c>
      <c r="G35" s="16">
        <f>60-(8-F35)*5.2</f>
        <v>36.599999999999994</v>
      </c>
      <c r="H35">
        <v>13.5</v>
      </c>
      <c r="I35">
        <v>13</v>
      </c>
      <c r="J35">
        <v>13.5</v>
      </c>
      <c r="K35" s="16">
        <f>SUM(G35:H35,I35,J35)</f>
        <v>76.6</v>
      </c>
      <c r="L35" s="26"/>
    </row>
    <row r="36" spans="6:12" ht="15.75">
      <c r="F36" s="24">
        <v>4</v>
      </c>
      <c r="G36" s="16">
        <f>60-(8-F36)*5.2</f>
        <v>39.2</v>
      </c>
      <c r="H36">
        <v>13</v>
      </c>
      <c r="I36">
        <v>12.5</v>
      </c>
      <c r="J36">
        <v>14</v>
      </c>
      <c r="K36" s="16">
        <f>SUM(G36:H36,I36,J36)</f>
        <v>78.7</v>
      </c>
      <c r="L36" s="26">
        <f>K35+K36</f>
        <v>155.3</v>
      </c>
    </row>
    <row r="37" spans="6:12" ht="15.75">
      <c r="F37" s="24"/>
      <c r="G37" s="16"/>
      <c r="K37" s="16"/>
      <c r="L37" s="26"/>
    </row>
    <row r="38" spans="2:12" ht="15.75">
      <c r="B38">
        <v>9</v>
      </c>
      <c r="C38" s="16" t="s">
        <v>99</v>
      </c>
      <c r="D38" t="s">
        <v>18</v>
      </c>
      <c r="F38" s="24">
        <v>4.5</v>
      </c>
      <c r="G38" s="16">
        <f>60-(8-F38)*5.2</f>
        <v>41.8</v>
      </c>
      <c r="H38">
        <v>14</v>
      </c>
      <c r="I38">
        <v>14</v>
      </c>
      <c r="J38">
        <v>14</v>
      </c>
      <c r="K38" s="16">
        <f>SUM(G38:H38,I38,J38)</f>
        <v>83.8</v>
      </c>
      <c r="L38" s="26"/>
    </row>
    <row r="39" spans="6:12" ht="15.75">
      <c r="F39" s="24">
        <v>5</v>
      </c>
      <c r="G39" s="16">
        <f>60-(8-F39)*5.2</f>
        <v>44.4</v>
      </c>
      <c r="H39">
        <v>7</v>
      </c>
      <c r="I39">
        <v>7</v>
      </c>
      <c r="J39">
        <v>7.5</v>
      </c>
      <c r="K39" s="16">
        <f>SUM(G39:H39,I39,J39)</f>
        <v>65.9</v>
      </c>
      <c r="L39" s="26">
        <f>K38+K39</f>
        <v>149.7</v>
      </c>
    </row>
    <row r="40" spans="6:12" ht="15.75">
      <c r="F40" s="24"/>
      <c r="G40" s="16"/>
      <c r="K40" s="16"/>
      <c r="L40" s="26"/>
    </row>
    <row r="41" spans="6:12" ht="15.75">
      <c r="F41" s="24"/>
      <c r="G41" s="16"/>
      <c r="K41" s="16"/>
      <c r="L41" s="26"/>
    </row>
    <row r="42" spans="3:12" ht="15.75">
      <c r="C42" s="33" t="s">
        <v>100</v>
      </c>
      <c r="F42" s="24"/>
      <c r="G42" s="16"/>
      <c r="K42" s="16"/>
      <c r="L42" s="26"/>
    </row>
    <row r="43" spans="2:12" ht="15.75">
      <c r="B43">
        <v>10</v>
      </c>
      <c r="C43" t="s">
        <v>101</v>
      </c>
      <c r="D43" t="s">
        <v>18</v>
      </c>
      <c r="F43" s="24">
        <v>6.5</v>
      </c>
      <c r="G43" s="16">
        <f>60-(8-F43)*5.2</f>
        <v>52.2</v>
      </c>
      <c r="H43">
        <v>14.5</v>
      </c>
      <c r="I43">
        <v>14.5</v>
      </c>
      <c r="J43">
        <v>14.5</v>
      </c>
      <c r="K43" s="16">
        <f>SUM(G43:H43,I43,J43)</f>
        <v>95.7</v>
      </c>
      <c r="L43" s="26"/>
    </row>
    <row r="44" spans="6:12" ht="15.75">
      <c r="F44" s="24">
        <v>7</v>
      </c>
      <c r="G44" s="16">
        <f>60-(8-F44)*5.2</f>
        <v>54.8</v>
      </c>
      <c r="H44">
        <v>14.5</v>
      </c>
      <c r="I44">
        <v>15</v>
      </c>
      <c r="J44">
        <v>14.5</v>
      </c>
      <c r="K44" s="16">
        <f>SUM(G44:H44,I44,J44)</f>
        <v>98.8</v>
      </c>
      <c r="L44" s="26">
        <f>K43+K44</f>
        <v>194.5</v>
      </c>
    </row>
    <row r="45" spans="6:12" ht="15.75">
      <c r="F45" s="24"/>
      <c r="G45" s="16"/>
      <c r="K45" s="16"/>
      <c r="L45" s="26"/>
    </row>
    <row r="46" spans="6:12" ht="15.75">
      <c r="F46" s="24"/>
      <c r="G46" s="16"/>
      <c r="K46" s="16"/>
      <c r="L46" s="26"/>
    </row>
    <row r="47" spans="3:12" ht="15.75">
      <c r="C47" s="33" t="s">
        <v>102</v>
      </c>
      <c r="F47" s="24"/>
      <c r="G47" s="16"/>
      <c r="K47" s="16"/>
      <c r="L47" s="26"/>
    </row>
    <row r="48" spans="1:12" ht="15.75">
      <c r="A48">
        <v>1</v>
      </c>
      <c r="B48">
        <v>11</v>
      </c>
      <c r="C48" s="36" t="s">
        <v>103</v>
      </c>
      <c r="D48" t="s">
        <v>18</v>
      </c>
      <c r="F48" s="24">
        <v>3.5</v>
      </c>
      <c r="G48" s="16">
        <f>60-(8-F48)*5.2</f>
        <v>36.599999999999994</v>
      </c>
      <c r="H48">
        <v>13.5</v>
      </c>
      <c r="I48">
        <v>12</v>
      </c>
      <c r="J48">
        <v>13</v>
      </c>
      <c r="K48" s="16">
        <f>SUM(G48:H48,I48,J48)</f>
        <v>75.1</v>
      </c>
      <c r="L48" s="26"/>
    </row>
    <row r="49" spans="6:12" ht="15.75">
      <c r="F49" s="24">
        <v>4</v>
      </c>
      <c r="G49" s="16">
        <f>60-(8-F49)*5.2</f>
        <v>39.2</v>
      </c>
      <c r="H49">
        <v>13</v>
      </c>
      <c r="I49">
        <v>13</v>
      </c>
      <c r="J49">
        <v>14</v>
      </c>
      <c r="K49" s="16">
        <f>SUM(G49:H49,I49,J49)</f>
        <v>79.2</v>
      </c>
      <c r="L49" s="26">
        <f>K48+K49</f>
        <v>154.3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23">
      <selection activeCell="C31" sqref="C31:L42"/>
    </sheetView>
  </sheetViews>
  <sheetFormatPr defaultColWidth="11.421875" defaultRowHeight="15"/>
  <cols>
    <col min="1" max="1" width="6.28125" style="34" customWidth="1"/>
    <col min="2" max="2" width="6.7109375" style="34" customWidth="1"/>
    <col min="3" max="3" width="30.140625" style="34" customWidth="1"/>
    <col min="4" max="4" width="11.7109375" style="34" customWidth="1"/>
    <col min="5" max="5" width="11.28125" style="34" customWidth="1"/>
    <col min="6" max="6" width="11.421875" style="34" customWidth="1"/>
    <col min="7" max="7" width="7.140625" style="34" customWidth="1"/>
    <col min="8" max="9" width="7.28125" style="34" customWidth="1"/>
    <col min="10" max="10" width="6.8515625" style="34" customWidth="1"/>
    <col min="11" max="11" width="9.8515625" style="34" customWidth="1"/>
    <col min="12" max="16384" width="11.421875" style="34" customWidth="1"/>
  </cols>
  <sheetData>
    <row r="1" ht="26.25">
      <c r="C1" s="27" t="str">
        <f>'K8'!C1</f>
        <v xml:space="preserve">JOHANNE KOLSTADS MINNERENN og KRETSRENN I HOPP OG KOMBINERT </v>
      </c>
    </row>
    <row r="2" ht="26.25">
      <c r="C2" s="38" t="str">
        <f>'K8'!C2</f>
        <v>1. FEBRUAR 2015</v>
      </c>
    </row>
    <row r="3" spans="3:4" ht="15">
      <c r="C3" s="34" t="s">
        <v>77</v>
      </c>
      <c r="D3" s="34" t="str">
        <f>'K8'!D3</f>
        <v>Lars Erik Nybakke</v>
      </c>
    </row>
    <row r="4" spans="3:4" ht="15">
      <c r="C4" s="16" t="s">
        <v>75</v>
      </c>
      <c r="D4" s="34" t="str">
        <f>'K8'!D4</f>
        <v>Lars Erik Nybakke, Odd-Helge Nybakke, Inger Kronvold</v>
      </c>
    </row>
    <row r="5" spans="3:4" ht="15">
      <c r="C5" s="17" t="s">
        <v>73</v>
      </c>
      <c r="D5" s="34" t="str">
        <f>'K8'!D5</f>
        <v>Egil Moen</v>
      </c>
    </row>
    <row r="6" spans="3:4" ht="15.75">
      <c r="C6" s="6" t="s">
        <v>72</v>
      </c>
      <c r="D6" s="34" t="str">
        <f>'K8'!D6</f>
        <v>Egil Moen</v>
      </c>
    </row>
    <row r="8" ht="23.25">
      <c r="C8" s="18" t="str">
        <f>'K8'!C8</f>
        <v>Resultatliste</v>
      </c>
    </row>
    <row r="9" ht="23.25">
      <c r="C9" s="18" t="s">
        <v>62</v>
      </c>
    </row>
    <row r="10" spans="4:12" ht="15">
      <c r="D10" s="16" t="s">
        <v>61</v>
      </c>
      <c r="E10" s="16" t="s">
        <v>71</v>
      </c>
      <c r="F10" s="19" t="s">
        <v>6</v>
      </c>
      <c r="G10" s="17" t="s">
        <v>6</v>
      </c>
      <c r="H10" s="16" t="s">
        <v>66</v>
      </c>
      <c r="I10" s="16"/>
      <c r="J10" s="16"/>
      <c r="K10" s="21" t="s">
        <v>15</v>
      </c>
      <c r="L10" s="21" t="s">
        <v>70</v>
      </c>
    </row>
    <row r="11" spans="4:12" ht="15.75">
      <c r="D11" s="16"/>
      <c r="E11" s="16"/>
      <c r="F11" s="17"/>
      <c r="G11" s="17" t="s">
        <v>65</v>
      </c>
      <c r="H11" s="16" t="s">
        <v>67</v>
      </c>
      <c r="I11" s="16" t="s">
        <v>68</v>
      </c>
      <c r="J11" s="16" t="s">
        <v>69</v>
      </c>
      <c r="K11" s="16"/>
      <c r="L11" s="23"/>
    </row>
    <row r="12" spans="2:12" ht="18.75">
      <c r="B12" s="25"/>
      <c r="C12" s="25" t="s">
        <v>107</v>
      </c>
      <c r="D12" s="25"/>
      <c r="E12" s="6"/>
      <c r="F12" s="17"/>
      <c r="G12" s="16"/>
      <c r="H12" s="30"/>
      <c r="I12" s="16"/>
      <c r="J12" s="16"/>
      <c r="K12" s="16"/>
      <c r="L12" s="26"/>
    </row>
    <row r="13" spans="2:12" ht="15.75">
      <c r="B13" s="6">
        <v>12</v>
      </c>
      <c r="C13" s="6" t="s">
        <v>104</v>
      </c>
      <c r="D13" s="6" t="s">
        <v>92</v>
      </c>
      <c r="E13" s="6"/>
      <c r="F13" s="17">
        <v>11.5</v>
      </c>
      <c r="G13" s="16">
        <f>60-(15-F13)*5.2</f>
        <v>41.8</v>
      </c>
      <c r="H13" s="17">
        <v>15.5</v>
      </c>
      <c r="I13" s="16">
        <v>15.5</v>
      </c>
      <c r="J13" s="16">
        <v>15</v>
      </c>
      <c r="K13" s="16">
        <f>SUM(G13:H13,I13,J13)</f>
        <v>87.8</v>
      </c>
      <c r="L13" s="26"/>
    </row>
    <row r="14" spans="2:12" ht="15.75">
      <c r="B14" s="6"/>
      <c r="C14" s="6"/>
      <c r="D14" s="6"/>
      <c r="E14" s="6"/>
      <c r="F14" s="17">
        <v>11.5</v>
      </c>
      <c r="G14" s="16">
        <f>60-(15-F14)*5.2</f>
        <v>41.8</v>
      </c>
      <c r="H14" s="17">
        <v>16</v>
      </c>
      <c r="I14" s="16">
        <v>16</v>
      </c>
      <c r="J14" s="16">
        <v>15.5</v>
      </c>
      <c r="K14" s="16">
        <f>SUM(G14:H14,I14,J14)</f>
        <v>89.3</v>
      </c>
      <c r="L14" s="26">
        <f>K13+K14</f>
        <v>177.1</v>
      </c>
    </row>
    <row r="15" spans="2:12" ht="15.75">
      <c r="B15" s="6"/>
      <c r="C15" s="6"/>
      <c r="D15" s="6"/>
      <c r="E15" s="6"/>
      <c r="F15" s="17"/>
      <c r="G15" s="16"/>
      <c r="H15" s="17"/>
      <c r="I15" s="16"/>
      <c r="J15" s="16"/>
      <c r="K15" s="16"/>
      <c r="L15" s="26"/>
    </row>
    <row r="16" spans="2:12" ht="15.75">
      <c r="B16" s="6">
        <v>13</v>
      </c>
      <c r="C16" s="6" t="s">
        <v>105</v>
      </c>
      <c r="D16" s="6" t="s">
        <v>18</v>
      </c>
      <c r="E16" s="6"/>
      <c r="F16" s="17">
        <v>10.5</v>
      </c>
      <c r="G16" s="16">
        <f>60-(15-F16)*5.2</f>
        <v>36.599999999999994</v>
      </c>
      <c r="H16" s="17">
        <v>13</v>
      </c>
      <c r="I16" s="16">
        <v>13.5</v>
      </c>
      <c r="J16" s="16">
        <v>13</v>
      </c>
      <c r="K16" s="16">
        <f>SUM(G16:H16,I16,J16)</f>
        <v>76.1</v>
      </c>
      <c r="L16" s="26"/>
    </row>
    <row r="17" spans="2:12" ht="15.75">
      <c r="B17" s="6"/>
      <c r="C17" s="6"/>
      <c r="D17" s="6"/>
      <c r="E17" s="6"/>
      <c r="F17" s="17">
        <v>9.5</v>
      </c>
      <c r="G17" s="16">
        <f>60-(15-F17)*5.2</f>
        <v>31.4</v>
      </c>
      <c r="H17" s="17">
        <v>13.5</v>
      </c>
      <c r="I17" s="16">
        <v>15</v>
      </c>
      <c r="J17" s="16">
        <v>14.5</v>
      </c>
      <c r="K17" s="16">
        <f>SUM(G17:H17,I17,J17)</f>
        <v>74.4</v>
      </c>
      <c r="L17" s="26">
        <f>K16+K17</f>
        <v>150.5</v>
      </c>
    </row>
    <row r="18" spans="2:12" ht="18.75">
      <c r="B18" s="6"/>
      <c r="C18" s="6"/>
      <c r="D18" s="6"/>
      <c r="E18" s="6"/>
      <c r="F18" s="17"/>
      <c r="G18" s="16"/>
      <c r="H18" s="30"/>
      <c r="I18" s="16"/>
      <c r="J18" s="16"/>
      <c r="K18" s="16"/>
      <c r="L18" s="26"/>
    </row>
    <row r="19" spans="2:12" ht="18.75">
      <c r="B19" s="6"/>
      <c r="C19" s="6"/>
      <c r="D19" s="6"/>
      <c r="E19" s="6"/>
      <c r="F19" s="17"/>
      <c r="G19" s="16"/>
      <c r="H19" s="30"/>
      <c r="I19" s="16"/>
      <c r="J19" s="16"/>
      <c r="K19" s="16"/>
      <c r="L19" s="26"/>
    </row>
    <row r="20" spans="2:12" ht="18.75">
      <c r="B20" s="6"/>
      <c r="C20" s="25" t="s">
        <v>106</v>
      </c>
      <c r="D20" s="6"/>
      <c r="E20" s="6"/>
      <c r="F20" s="17"/>
      <c r="G20" s="16"/>
      <c r="H20" s="30"/>
      <c r="I20" s="16"/>
      <c r="J20" s="16"/>
      <c r="K20" s="16"/>
      <c r="L20" s="26"/>
    </row>
    <row r="21" spans="2:12" ht="15.75">
      <c r="B21" s="6">
        <v>16</v>
      </c>
      <c r="C21" s="6" t="s">
        <v>109</v>
      </c>
      <c r="D21" s="6" t="s">
        <v>110</v>
      </c>
      <c r="E21" s="6"/>
      <c r="F21" s="17">
        <v>10</v>
      </c>
      <c r="G21" s="16">
        <f>60-(15-F21)*5.2</f>
        <v>34</v>
      </c>
      <c r="H21" s="17">
        <v>14.5</v>
      </c>
      <c r="I21" s="16">
        <v>14</v>
      </c>
      <c r="J21" s="16">
        <v>15</v>
      </c>
      <c r="K21" s="16">
        <f>SUM(G21:H21,I21,J21)</f>
        <v>77.5</v>
      </c>
      <c r="L21" s="26"/>
    </row>
    <row r="22" spans="2:12" ht="15.75">
      <c r="B22" s="6"/>
      <c r="C22" s="6"/>
      <c r="D22" s="6"/>
      <c r="E22" s="6"/>
      <c r="F22" s="17">
        <v>10</v>
      </c>
      <c r="G22" s="16">
        <f>60-(15-F22)*5.2</f>
        <v>34</v>
      </c>
      <c r="H22" s="17">
        <v>14</v>
      </c>
      <c r="I22" s="16">
        <v>14</v>
      </c>
      <c r="J22" s="16">
        <v>14.5</v>
      </c>
      <c r="K22" s="16">
        <f>SUM(G22:H22,I22,J22)</f>
        <v>76.5</v>
      </c>
      <c r="L22" s="26">
        <f>K21+K22</f>
        <v>154</v>
      </c>
    </row>
    <row r="23" spans="2:12" ht="15.75">
      <c r="B23" s="6"/>
      <c r="C23" s="6"/>
      <c r="D23" s="6"/>
      <c r="E23" s="6"/>
      <c r="F23" s="17"/>
      <c r="G23" s="16"/>
      <c r="H23" s="17"/>
      <c r="I23" s="16"/>
      <c r="J23" s="16"/>
      <c r="K23" s="16"/>
      <c r="L23" s="26"/>
    </row>
    <row r="24" spans="2:12" ht="15.75">
      <c r="B24" s="6">
        <v>17</v>
      </c>
      <c r="C24" s="6" t="s">
        <v>111</v>
      </c>
      <c r="D24" s="6" t="s">
        <v>18</v>
      </c>
      <c r="E24" s="6"/>
      <c r="F24" s="17">
        <v>8</v>
      </c>
      <c r="G24" s="16">
        <f>60-(15-F24)*5.2</f>
        <v>23.6</v>
      </c>
      <c r="H24" s="17">
        <v>13.5</v>
      </c>
      <c r="I24" s="16">
        <v>14.5</v>
      </c>
      <c r="J24" s="16">
        <v>13.5</v>
      </c>
      <c r="K24" s="16">
        <f>SUM(G24:H24,I24,J24)</f>
        <v>65.1</v>
      </c>
      <c r="L24" s="26"/>
    </row>
    <row r="25" spans="2:12" ht="15.75">
      <c r="B25" s="6"/>
      <c r="C25" s="6"/>
      <c r="D25" s="6"/>
      <c r="E25" s="6"/>
      <c r="F25" s="17">
        <v>9</v>
      </c>
      <c r="G25" s="16">
        <f>60-(15-F25)*5.2</f>
        <v>28.799999999999997</v>
      </c>
      <c r="H25" s="17">
        <v>14.5</v>
      </c>
      <c r="I25" s="16">
        <v>15.5</v>
      </c>
      <c r="J25" s="16">
        <v>15.5</v>
      </c>
      <c r="K25" s="16">
        <f>SUM(G25:H25,I25,J25)</f>
        <v>74.3</v>
      </c>
      <c r="L25" s="26">
        <f>K24+K25</f>
        <v>139.39999999999998</v>
      </c>
    </row>
    <row r="26" spans="2:12" ht="15.75">
      <c r="B26" s="6"/>
      <c r="C26" s="6"/>
      <c r="D26" s="6"/>
      <c r="E26" s="6"/>
      <c r="F26" s="17"/>
      <c r="G26" s="16"/>
      <c r="H26" s="17"/>
      <c r="I26" s="16"/>
      <c r="J26" s="16"/>
      <c r="K26" s="16"/>
      <c r="L26" s="26"/>
    </row>
    <row r="27" spans="2:12" ht="15.75">
      <c r="B27" s="6">
        <v>18</v>
      </c>
      <c r="C27" s="6" t="s">
        <v>121</v>
      </c>
      <c r="D27" s="16" t="s">
        <v>92</v>
      </c>
      <c r="E27" s="6"/>
      <c r="F27" s="17">
        <v>12.5</v>
      </c>
      <c r="G27" s="16">
        <f>60-(15-F27)*5.2</f>
        <v>47</v>
      </c>
      <c r="H27" s="17">
        <v>16</v>
      </c>
      <c r="I27" s="16">
        <v>15.5</v>
      </c>
      <c r="J27" s="16">
        <v>16</v>
      </c>
      <c r="K27" s="16">
        <f>SUM(G27:H27,I27,J27)</f>
        <v>94.5</v>
      </c>
      <c r="L27" s="26"/>
    </row>
    <row r="28" spans="2:12" ht="15.75">
      <c r="B28" s="6"/>
      <c r="C28" s="6"/>
      <c r="D28" s="16"/>
      <c r="E28" s="6"/>
      <c r="F28" s="17">
        <v>11</v>
      </c>
      <c r="G28" s="16">
        <f>60-(15-F28)*5.2</f>
        <v>39.2</v>
      </c>
      <c r="H28" s="17">
        <v>16</v>
      </c>
      <c r="I28" s="16">
        <v>16</v>
      </c>
      <c r="J28" s="16">
        <v>15.5</v>
      </c>
      <c r="K28" s="16">
        <f>SUM(G28:H28,I28,J28)</f>
        <v>86.7</v>
      </c>
      <c r="L28" s="26">
        <f>K27+K28</f>
        <v>181.2</v>
      </c>
    </row>
    <row r="29" spans="2:12" ht="15.75">
      <c r="B29" s="6"/>
      <c r="C29" s="6"/>
      <c r="D29" s="16"/>
      <c r="E29" s="6"/>
      <c r="F29" s="17"/>
      <c r="G29" s="16"/>
      <c r="H29" s="17"/>
      <c r="I29" s="16"/>
      <c r="J29" s="16"/>
      <c r="K29" s="16"/>
      <c r="L29" s="26"/>
    </row>
    <row r="30" spans="2:12" ht="15.75">
      <c r="B30" s="6"/>
      <c r="C30" s="6"/>
      <c r="D30" s="16"/>
      <c r="E30" s="6"/>
      <c r="F30" s="17"/>
      <c r="G30" s="16"/>
      <c r="H30" s="17"/>
      <c r="I30" s="16"/>
      <c r="J30" s="16"/>
      <c r="K30" s="16"/>
      <c r="L30" s="26"/>
    </row>
    <row r="31" spans="2:12" ht="15.75">
      <c r="B31" s="6"/>
      <c r="C31" s="25" t="s">
        <v>112</v>
      </c>
      <c r="D31" s="6"/>
      <c r="E31" s="6"/>
      <c r="F31" s="17"/>
      <c r="G31" s="16"/>
      <c r="H31" s="17"/>
      <c r="I31" s="16"/>
      <c r="J31" s="16"/>
      <c r="K31" s="16"/>
      <c r="L31" s="26"/>
    </row>
    <row r="32" spans="1:12" ht="15.75">
      <c r="A32" s="34">
        <v>1</v>
      </c>
      <c r="B32" s="6">
        <v>19</v>
      </c>
      <c r="C32" s="6" t="s">
        <v>114</v>
      </c>
      <c r="D32" s="6" t="s">
        <v>18</v>
      </c>
      <c r="E32" s="6"/>
      <c r="F32" s="17">
        <v>9.5</v>
      </c>
      <c r="G32" s="16">
        <f>60-(15-F32)*5.2</f>
        <v>31.4</v>
      </c>
      <c r="H32" s="17">
        <v>14</v>
      </c>
      <c r="I32" s="16">
        <v>15</v>
      </c>
      <c r="J32" s="16">
        <v>13.5</v>
      </c>
      <c r="K32" s="16">
        <f>SUM(G32:H32,I32,J32)</f>
        <v>73.9</v>
      </c>
      <c r="L32" s="26"/>
    </row>
    <row r="33" spans="2:12" ht="15.75">
      <c r="B33" s="6"/>
      <c r="C33" s="25"/>
      <c r="D33" s="6"/>
      <c r="E33" s="6"/>
      <c r="F33" s="17">
        <v>8</v>
      </c>
      <c r="G33" s="16">
        <f>60-(15-F33)*5.2</f>
        <v>23.6</v>
      </c>
      <c r="H33" s="17">
        <v>13.5</v>
      </c>
      <c r="I33" s="16">
        <v>12.5</v>
      </c>
      <c r="J33" s="16">
        <v>13.5</v>
      </c>
      <c r="K33" s="16">
        <f>SUM(G33:H33,I33,J33)</f>
        <v>63.1</v>
      </c>
      <c r="L33" s="26">
        <f>K32+K33</f>
        <v>137</v>
      </c>
    </row>
    <row r="34" spans="2:12" ht="15.75">
      <c r="B34" s="6"/>
      <c r="C34" s="25"/>
      <c r="D34" s="6"/>
      <c r="E34" s="6"/>
      <c r="F34" s="17"/>
      <c r="G34" s="16"/>
      <c r="H34" s="17"/>
      <c r="I34" s="16"/>
      <c r="J34" s="16"/>
      <c r="K34" s="16"/>
      <c r="L34" s="26"/>
    </row>
    <row r="35" spans="2:12" ht="15.75">
      <c r="B35" s="6"/>
      <c r="C35" s="25"/>
      <c r="D35" s="6"/>
      <c r="E35" s="6"/>
      <c r="F35" s="17"/>
      <c r="G35" s="16"/>
      <c r="H35" s="17"/>
      <c r="I35" s="16"/>
      <c r="J35" s="16"/>
      <c r="K35" s="16"/>
      <c r="L35" s="26"/>
    </row>
    <row r="36" spans="2:12" ht="15.75">
      <c r="B36" s="6"/>
      <c r="C36" s="25" t="s">
        <v>113</v>
      </c>
      <c r="D36" s="25"/>
      <c r="E36" s="6"/>
      <c r="F36" s="17"/>
      <c r="G36" s="16"/>
      <c r="H36" s="17"/>
      <c r="I36" s="16"/>
      <c r="J36" s="16"/>
      <c r="K36" s="16"/>
      <c r="L36" s="26"/>
    </row>
    <row r="37" spans="1:12" ht="15.75">
      <c r="A37" s="34">
        <v>1</v>
      </c>
      <c r="B37" s="6">
        <v>20</v>
      </c>
      <c r="C37" s="6" t="s">
        <v>115</v>
      </c>
      <c r="D37" s="6" t="s">
        <v>18</v>
      </c>
      <c r="E37" s="6"/>
      <c r="F37" s="17">
        <v>9.5</v>
      </c>
      <c r="G37" s="16">
        <f>60-(15-F37)*5.2</f>
        <v>31.4</v>
      </c>
      <c r="H37" s="17">
        <v>14</v>
      </c>
      <c r="I37" s="16">
        <v>14.5</v>
      </c>
      <c r="J37" s="16">
        <v>14.5</v>
      </c>
      <c r="K37" s="16">
        <f>SUM(G37:H37,I37,J37)</f>
        <v>74.4</v>
      </c>
      <c r="L37" s="26"/>
    </row>
    <row r="38" spans="2:12" ht="15.75">
      <c r="B38" s="6"/>
      <c r="C38" s="6"/>
      <c r="D38" s="6"/>
      <c r="E38" s="6"/>
      <c r="F38" s="17">
        <v>10</v>
      </c>
      <c r="G38" s="16">
        <f>60-(15-F38)*5.2</f>
        <v>34</v>
      </c>
      <c r="H38" s="17">
        <v>14</v>
      </c>
      <c r="I38" s="16">
        <v>13</v>
      </c>
      <c r="J38" s="16">
        <v>14.5</v>
      </c>
      <c r="K38" s="16">
        <f>SUM(G38:H38,I38,J38)</f>
        <v>75.5</v>
      </c>
      <c r="L38" s="26">
        <f>K37+K38</f>
        <v>149.9</v>
      </c>
    </row>
    <row r="39" spans="2:12" ht="15.75">
      <c r="B39" s="6"/>
      <c r="C39" s="6"/>
      <c r="D39" s="6"/>
      <c r="E39" s="6"/>
      <c r="F39" s="17"/>
      <c r="G39" s="16"/>
      <c r="H39" s="17"/>
      <c r="I39" s="16"/>
      <c r="J39" s="16"/>
      <c r="K39" s="16"/>
      <c r="L39" s="26"/>
    </row>
    <row r="40" spans="2:12" ht="15.75">
      <c r="B40" s="6"/>
      <c r="C40" s="25" t="s">
        <v>116</v>
      </c>
      <c r="D40" s="6"/>
      <c r="E40" s="6"/>
      <c r="F40" s="17"/>
      <c r="G40" s="16"/>
      <c r="H40" s="17"/>
      <c r="I40" s="16"/>
      <c r="J40" s="16"/>
      <c r="K40" s="16"/>
      <c r="L40" s="26"/>
    </row>
    <row r="41" spans="1:12" ht="15.75">
      <c r="A41" s="34">
        <v>1</v>
      </c>
      <c r="B41" s="6">
        <v>22</v>
      </c>
      <c r="C41" s="6" t="s">
        <v>117</v>
      </c>
      <c r="D41" s="6" t="s">
        <v>18</v>
      </c>
      <c r="E41" s="6"/>
      <c r="F41" s="17">
        <v>9</v>
      </c>
      <c r="G41" s="16">
        <f>60-(15-F41)*5.2</f>
        <v>28.799999999999997</v>
      </c>
      <c r="H41" s="17">
        <v>13.5</v>
      </c>
      <c r="I41" s="16">
        <v>14</v>
      </c>
      <c r="J41" s="16">
        <v>14</v>
      </c>
      <c r="K41" s="16">
        <f>SUM(G41:H41,I41,J41)</f>
        <v>70.3</v>
      </c>
      <c r="L41" s="26"/>
    </row>
    <row r="42" spans="2:12" ht="15.75">
      <c r="B42" s="6"/>
      <c r="C42" s="25"/>
      <c r="D42" s="6"/>
      <c r="E42" s="6"/>
      <c r="F42" s="17">
        <v>10.5</v>
      </c>
      <c r="G42" s="16">
        <f>60-(15-F42)*5.2</f>
        <v>36.599999999999994</v>
      </c>
      <c r="H42" s="17">
        <v>14</v>
      </c>
      <c r="I42" s="16">
        <v>14.5</v>
      </c>
      <c r="J42" s="16">
        <v>14.5</v>
      </c>
      <c r="K42" s="16">
        <f>SUM(G42:H42,I42,J42)</f>
        <v>79.6</v>
      </c>
      <c r="L42" s="26">
        <f>K41+K42</f>
        <v>149.89999999999998</v>
      </c>
    </row>
    <row r="43" spans="2:12" ht="18.75">
      <c r="B43" s="6"/>
      <c r="C43" s="25"/>
      <c r="D43" s="6"/>
      <c r="E43" s="6"/>
      <c r="F43" s="17"/>
      <c r="G43" s="16"/>
      <c r="H43" s="30"/>
      <c r="I43" s="16"/>
      <c r="J43" s="16"/>
      <c r="K43" s="16"/>
      <c r="L43" s="26"/>
    </row>
    <row r="44" spans="2:12" ht="18.75">
      <c r="B44" s="6"/>
      <c r="C44" s="25"/>
      <c r="D44" s="6"/>
      <c r="E44" s="6"/>
      <c r="F44" s="17"/>
      <c r="G44" s="16"/>
      <c r="H44" s="30"/>
      <c r="I44" s="16"/>
      <c r="J44" s="16"/>
      <c r="K44" s="16"/>
      <c r="L44" s="26"/>
    </row>
    <row r="45" spans="2:12" ht="18.75">
      <c r="B45" s="6"/>
      <c r="C45" s="25"/>
      <c r="D45" s="6"/>
      <c r="E45" s="6"/>
      <c r="F45" s="17"/>
      <c r="G45" s="16"/>
      <c r="H45" s="30"/>
      <c r="I45" s="16"/>
      <c r="J45" s="16"/>
      <c r="K45" s="16"/>
      <c r="L45" s="26"/>
    </row>
    <row r="46" spans="2:12" ht="18.75">
      <c r="B46" s="6"/>
      <c r="C46" s="25"/>
      <c r="D46" s="6"/>
      <c r="E46" s="6"/>
      <c r="F46" s="17"/>
      <c r="G46" s="16"/>
      <c r="H46" s="30"/>
      <c r="I46" s="16"/>
      <c r="J46" s="16"/>
      <c r="K46" s="16"/>
      <c r="L46" s="26"/>
    </row>
    <row r="47" spans="2:12" ht="18.75">
      <c r="B47" s="6"/>
      <c r="C47" s="25"/>
      <c r="D47" s="6"/>
      <c r="E47" s="6"/>
      <c r="F47" s="17"/>
      <c r="G47" s="16"/>
      <c r="H47" s="30"/>
      <c r="I47" s="16"/>
      <c r="J47" s="16"/>
      <c r="K47" s="16"/>
      <c r="L47" s="26"/>
    </row>
    <row r="48" spans="2:12" ht="18.75">
      <c r="B48" s="6"/>
      <c r="C48" s="25"/>
      <c r="D48" s="6"/>
      <c r="E48" s="6"/>
      <c r="F48" s="17"/>
      <c r="G48" s="16"/>
      <c r="H48" s="30"/>
      <c r="I48" s="16"/>
      <c r="J48" s="16"/>
      <c r="K48" s="16"/>
      <c r="L48" s="26"/>
    </row>
    <row r="49" spans="2:12" ht="18.75">
      <c r="B49" s="6"/>
      <c r="C49" s="25"/>
      <c r="D49" s="6"/>
      <c r="E49" s="6"/>
      <c r="F49" s="17"/>
      <c r="G49" s="16"/>
      <c r="H49" s="30"/>
      <c r="I49" s="16"/>
      <c r="J49" s="16"/>
      <c r="K49" s="16"/>
      <c r="L49" s="26"/>
    </row>
    <row r="50" spans="2:12" ht="18.75">
      <c r="B50" s="6"/>
      <c r="C50" s="25"/>
      <c r="D50" s="6"/>
      <c r="E50" s="6"/>
      <c r="F50" s="17"/>
      <c r="G50" s="16"/>
      <c r="H50" s="30"/>
      <c r="I50" s="16"/>
      <c r="J50" s="16"/>
      <c r="K50" s="16"/>
      <c r="L50" s="26"/>
    </row>
    <row r="51" spans="2:12" ht="18.75">
      <c r="B51" s="6"/>
      <c r="C51" s="25"/>
      <c r="D51" s="6"/>
      <c r="E51" s="6"/>
      <c r="F51" s="17"/>
      <c r="G51" s="16"/>
      <c r="H51" s="30"/>
      <c r="I51" s="16"/>
      <c r="J51" s="16"/>
      <c r="K51" s="16"/>
      <c r="L51" s="26"/>
    </row>
    <row r="52" spans="2:12" ht="18.75">
      <c r="B52" s="6"/>
      <c r="C52" s="25"/>
      <c r="D52" s="6"/>
      <c r="E52" s="6"/>
      <c r="F52" s="17"/>
      <c r="G52" s="16"/>
      <c r="H52" s="30"/>
      <c r="I52" s="16"/>
      <c r="J52" s="16"/>
      <c r="K52" s="16"/>
      <c r="L52" s="26"/>
    </row>
    <row r="53" spans="2:12" ht="18.75">
      <c r="B53" s="6"/>
      <c r="C53" s="25"/>
      <c r="D53" s="6"/>
      <c r="E53" s="6"/>
      <c r="F53" s="17"/>
      <c r="G53" s="16"/>
      <c r="H53" s="30"/>
      <c r="I53" s="16"/>
      <c r="J53" s="16"/>
      <c r="K53" s="16"/>
      <c r="L53" s="26"/>
    </row>
    <row r="54" spans="2:12" ht="18.75">
      <c r="B54" s="6"/>
      <c r="C54" s="25"/>
      <c r="D54" s="6"/>
      <c r="E54" s="6"/>
      <c r="F54" s="17"/>
      <c r="G54" s="16"/>
      <c r="H54" s="30"/>
      <c r="I54" s="16"/>
      <c r="J54" s="16"/>
      <c r="K54" s="16"/>
      <c r="L54" s="26"/>
    </row>
    <row r="55" spans="2:12" ht="18.75">
      <c r="B55" s="6"/>
      <c r="C55" s="25"/>
      <c r="D55" s="6"/>
      <c r="E55" s="6"/>
      <c r="F55" s="17"/>
      <c r="G55" s="16"/>
      <c r="H55" s="30"/>
      <c r="I55" s="16"/>
      <c r="J55" s="16"/>
      <c r="K55" s="16"/>
      <c r="L55" s="26"/>
    </row>
    <row r="56" spans="2:12" ht="18.75">
      <c r="B56" s="6"/>
      <c r="C56" s="25"/>
      <c r="D56" s="6"/>
      <c r="E56" s="6"/>
      <c r="F56" s="17"/>
      <c r="G56" s="16"/>
      <c r="H56" s="30"/>
      <c r="I56" s="16"/>
      <c r="J56" s="16"/>
      <c r="K56" s="16"/>
      <c r="L56" s="26"/>
    </row>
    <row r="57" spans="2:12" ht="18.75">
      <c r="B57" s="6"/>
      <c r="C57" s="25"/>
      <c r="D57" s="6"/>
      <c r="E57" s="6"/>
      <c r="F57" s="17"/>
      <c r="G57" s="16"/>
      <c r="H57" s="30"/>
      <c r="I57" s="16"/>
      <c r="J57" s="16"/>
      <c r="K57" s="16"/>
      <c r="L57" s="26"/>
    </row>
    <row r="58" spans="2:12" ht="18.75">
      <c r="B58" s="6"/>
      <c r="C58" s="25"/>
      <c r="D58" s="6"/>
      <c r="E58" s="6"/>
      <c r="F58" s="17"/>
      <c r="G58" s="16"/>
      <c r="H58" s="30"/>
      <c r="I58" s="16"/>
      <c r="J58" s="16"/>
      <c r="K58" s="16"/>
      <c r="L58" s="2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0"/>
  <sheetViews>
    <sheetView workbookViewId="0" topLeftCell="A2">
      <selection activeCell="C12" sqref="C12:L25"/>
    </sheetView>
  </sheetViews>
  <sheetFormatPr defaultColWidth="11.421875" defaultRowHeight="15"/>
  <cols>
    <col min="1" max="1" width="6.00390625" style="0" customWidth="1"/>
    <col min="2" max="2" width="6.28125" style="0" customWidth="1"/>
    <col min="3" max="3" width="30.140625" style="0" customWidth="1"/>
    <col min="4" max="4" width="12.00390625" style="0" customWidth="1"/>
    <col min="5" max="5" width="9.8515625" style="0" customWidth="1"/>
    <col min="6" max="6" width="7.8515625" style="0" customWidth="1"/>
    <col min="7" max="7" width="7.7109375" style="0" customWidth="1"/>
    <col min="8" max="8" width="7.421875" style="0" customWidth="1"/>
    <col min="9" max="9" width="8.00390625" style="0" customWidth="1"/>
    <col min="10" max="10" width="8.421875" style="0" customWidth="1"/>
    <col min="11" max="11" width="9.7109375" style="0" customWidth="1"/>
  </cols>
  <sheetData>
    <row r="1" spans="2:12" ht="26.25">
      <c r="B1" s="16"/>
      <c r="C1" s="27" t="str">
        <f>'K8'!C1</f>
        <v xml:space="preserve">JOHANNE KOLSTADS MINNERENN og KRETSRENN I HOPP OG KOMBINERT </v>
      </c>
      <c r="D1" s="29"/>
      <c r="E1" s="16"/>
      <c r="F1" s="16"/>
      <c r="G1" s="16"/>
      <c r="H1" s="16"/>
      <c r="I1" s="16"/>
      <c r="J1" s="16"/>
      <c r="K1" s="16"/>
      <c r="L1" s="16"/>
    </row>
    <row r="2" spans="2:12" ht="26.25">
      <c r="B2" s="16"/>
      <c r="C2" s="38" t="str">
        <f>'K8'!C2</f>
        <v>1. FEBRUAR 2015</v>
      </c>
      <c r="D2" s="29"/>
      <c r="E2" s="16"/>
      <c r="F2" s="16"/>
      <c r="G2" s="16"/>
      <c r="H2" s="16"/>
      <c r="I2" s="16"/>
      <c r="J2" s="16"/>
      <c r="K2" s="16"/>
      <c r="L2" s="16"/>
    </row>
    <row r="3" spans="2:12" ht="15">
      <c r="B3" s="16"/>
      <c r="C3" s="16" t="s">
        <v>77</v>
      </c>
      <c r="D3" s="16" t="str">
        <f>'K8'!D3</f>
        <v>Lars Erik Nybakke</v>
      </c>
      <c r="E3" s="16"/>
      <c r="F3" s="16"/>
      <c r="G3" s="16"/>
      <c r="H3" s="16"/>
      <c r="I3" s="16"/>
      <c r="J3" s="16"/>
      <c r="K3" s="16"/>
      <c r="L3" s="16"/>
    </row>
    <row r="4" spans="2:12" ht="15">
      <c r="B4" s="16"/>
      <c r="C4" s="16" t="s">
        <v>75</v>
      </c>
      <c r="D4" s="16" t="str">
        <f>'K8'!D4</f>
        <v>Lars Erik Nybakke, Odd-Helge Nybakke, Inger Kronvold</v>
      </c>
      <c r="E4" s="16"/>
      <c r="F4" s="16"/>
      <c r="G4" s="16"/>
      <c r="H4" s="16"/>
      <c r="I4" s="16"/>
      <c r="J4" s="16"/>
      <c r="K4" s="16"/>
      <c r="L4" s="16"/>
    </row>
    <row r="5" spans="2:12" ht="15">
      <c r="B5" s="16"/>
      <c r="C5" s="17" t="s">
        <v>73</v>
      </c>
      <c r="D5" s="16" t="str">
        <f>'K8'!D5</f>
        <v>Egil Moen</v>
      </c>
      <c r="E5" s="16"/>
      <c r="F5" s="16"/>
      <c r="G5" s="16"/>
      <c r="H5" s="16"/>
      <c r="I5" s="16"/>
      <c r="J5" s="16"/>
      <c r="K5" s="16"/>
      <c r="L5" s="16"/>
    </row>
    <row r="6" spans="2:12" ht="15.75">
      <c r="B6" s="16"/>
      <c r="C6" s="6" t="s">
        <v>72</v>
      </c>
      <c r="D6" s="16" t="str">
        <f>'K8'!D6</f>
        <v>Egil Moen</v>
      </c>
      <c r="E6" s="16"/>
      <c r="F6" s="16"/>
      <c r="G6" s="16"/>
      <c r="H6" s="16"/>
      <c r="I6" s="16"/>
      <c r="J6" s="16"/>
      <c r="K6" s="16"/>
      <c r="L6" s="16"/>
    </row>
    <row r="7" spans="2:12" ht="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ht="23.25">
      <c r="B8" s="16"/>
      <c r="C8" s="18" t="str">
        <f>'K8'!C8</f>
        <v>Resultatliste</v>
      </c>
      <c r="D8" s="16"/>
      <c r="E8" s="16"/>
      <c r="F8" s="16"/>
      <c r="G8" s="16"/>
      <c r="H8" s="16"/>
      <c r="I8" s="16"/>
      <c r="J8" s="16"/>
      <c r="K8" s="16"/>
      <c r="L8" s="16"/>
    </row>
    <row r="9" spans="2:12" ht="23.25">
      <c r="B9" s="16"/>
      <c r="C9" s="18" t="s">
        <v>62</v>
      </c>
      <c r="D9" s="16"/>
      <c r="E9" s="16"/>
      <c r="F9" s="16"/>
      <c r="G9" s="16"/>
      <c r="H9" s="16"/>
      <c r="I9" s="16"/>
      <c r="J9" s="16"/>
      <c r="K9" s="16"/>
      <c r="L9" s="16"/>
    </row>
    <row r="10" spans="2:12" ht="15.75">
      <c r="B10" s="6"/>
      <c r="C10" s="16"/>
      <c r="D10" s="16" t="s">
        <v>61</v>
      </c>
      <c r="E10" s="16" t="s">
        <v>71</v>
      </c>
      <c r="F10" s="28" t="s">
        <v>6</v>
      </c>
      <c r="G10" s="17" t="s">
        <v>6</v>
      </c>
      <c r="H10" s="20" t="s">
        <v>66</v>
      </c>
      <c r="I10" s="16"/>
      <c r="J10" s="16"/>
      <c r="K10" s="21" t="s">
        <v>15</v>
      </c>
      <c r="L10" s="21" t="s">
        <v>70</v>
      </c>
    </row>
    <row r="11" spans="2:12" ht="15.75">
      <c r="B11" s="6"/>
      <c r="C11" s="16"/>
      <c r="D11" s="16"/>
      <c r="E11" s="16"/>
      <c r="F11" s="17"/>
      <c r="G11" s="17" t="s">
        <v>65</v>
      </c>
      <c r="H11" s="22" t="s">
        <v>67</v>
      </c>
      <c r="I11" s="22" t="s">
        <v>68</v>
      </c>
      <c r="J11" s="22" t="s">
        <v>69</v>
      </c>
      <c r="K11" s="16"/>
      <c r="L11" s="23"/>
    </row>
    <row r="12" spans="2:12" ht="15.75">
      <c r="B12" s="6"/>
      <c r="C12" s="25" t="s">
        <v>118</v>
      </c>
      <c r="D12" s="16"/>
      <c r="E12" s="16"/>
      <c r="F12" s="17"/>
      <c r="G12" s="16"/>
      <c r="H12" s="17"/>
      <c r="I12" s="16"/>
      <c r="J12" s="16"/>
      <c r="K12" s="31"/>
      <c r="L12" s="26"/>
    </row>
    <row r="13" spans="2:12" ht="15.75">
      <c r="B13" s="6">
        <v>25</v>
      </c>
      <c r="C13" s="6" t="s">
        <v>122</v>
      </c>
      <c r="D13" s="16" t="s">
        <v>110</v>
      </c>
      <c r="E13" s="16"/>
      <c r="F13" s="17">
        <v>11</v>
      </c>
      <c r="G13" s="17">
        <f>60-(25-F13)*4.8</f>
        <v>-7.200000000000003</v>
      </c>
      <c r="H13" s="17">
        <v>14</v>
      </c>
      <c r="I13" s="17">
        <v>14</v>
      </c>
      <c r="J13" s="17">
        <v>14</v>
      </c>
      <c r="K13" s="17">
        <f>SUM(G13:H13,I13,J13)</f>
        <v>34.8</v>
      </c>
      <c r="L13" s="26"/>
    </row>
    <row r="14" spans="2:12" ht="15.75">
      <c r="B14" s="6"/>
      <c r="C14" s="25"/>
      <c r="D14" s="16"/>
      <c r="E14" s="16"/>
      <c r="F14" s="17">
        <v>11.5</v>
      </c>
      <c r="G14" s="17">
        <f>60-(25-F14)*4.8</f>
        <v>-4.799999999999997</v>
      </c>
      <c r="H14" s="17">
        <v>14</v>
      </c>
      <c r="I14" s="17">
        <v>14.5</v>
      </c>
      <c r="J14" s="17">
        <v>14.5</v>
      </c>
      <c r="K14" s="17">
        <f>SUM(G14:H14,I14,J14)</f>
        <v>38.2</v>
      </c>
      <c r="L14" s="26">
        <f>K13+K14</f>
        <v>73</v>
      </c>
    </row>
    <row r="15" spans="2:12" ht="15.75">
      <c r="B15" s="6"/>
      <c r="C15" s="25"/>
      <c r="D15" s="16"/>
      <c r="E15" s="16"/>
      <c r="F15" s="17"/>
      <c r="G15" s="17"/>
      <c r="H15" s="17"/>
      <c r="I15" s="17"/>
      <c r="J15" s="17"/>
      <c r="K15" s="17"/>
      <c r="L15" s="26"/>
    </row>
    <row r="16" spans="2:12" ht="15.75">
      <c r="B16" s="6">
        <v>26</v>
      </c>
      <c r="C16" s="6" t="s">
        <v>108</v>
      </c>
      <c r="D16" s="6" t="s">
        <v>110</v>
      </c>
      <c r="E16" s="16"/>
      <c r="F16" s="17">
        <v>8</v>
      </c>
      <c r="G16" s="17">
        <f>60-(25-F16)*4.8</f>
        <v>-21.599999999999994</v>
      </c>
      <c r="H16" s="17">
        <v>13.5</v>
      </c>
      <c r="I16" s="17">
        <v>13.5</v>
      </c>
      <c r="J16" s="17">
        <v>14</v>
      </c>
      <c r="K16" s="17">
        <f>SUM(G16:H16,I16,J16)</f>
        <v>19.400000000000006</v>
      </c>
      <c r="L16" s="26"/>
    </row>
    <row r="17" spans="2:12" ht="18.75">
      <c r="B17" s="6"/>
      <c r="C17" s="6"/>
      <c r="D17" s="16"/>
      <c r="E17" s="16"/>
      <c r="F17" s="17">
        <v>9</v>
      </c>
      <c r="G17" s="17">
        <f>60-(25-F17)*4.8</f>
        <v>-16.799999999999997</v>
      </c>
      <c r="H17" s="30">
        <v>13.5</v>
      </c>
      <c r="I17" s="17">
        <v>14</v>
      </c>
      <c r="J17" s="17">
        <v>14.5</v>
      </c>
      <c r="K17" s="17">
        <f>SUM(G17:H17,I17,J17)</f>
        <v>25.200000000000003</v>
      </c>
      <c r="L17" s="26">
        <f>K16+K17</f>
        <v>44.60000000000001</v>
      </c>
    </row>
    <row r="18" spans="2:12" ht="15.75">
      <c r="B18" s="6"/>
      <c r="C18" s="6"/>
      <c r="D18" s="16"/>
      <c r="E18" s="16"/>
      <c r="F18" s="17"/>
      <c r="G18" s="17"/>
      <c r="H18" s="17"/>
      <c r="I18" s="17"/>
      <c r="J18" s="17"/>
      <c r="K18" s="17"/>
      <c r="L18" s="26"/>
    </row>
    <row r="19" spans="2:12" ht="15.75">
      <c r="B19" s="6"/>
      <c r="C19" s="6"/>
      <c r="D19" s="16"/>
      <c r="E19" s="16"/>
      <c r="F19" s="17"/>
      <c r="G19" s="17"/>
      <c r="H19" s="17"/>
      <c r="I19" s="17"/>
      <c r="J19" s="17"/>
      <c r="K19" s="17"/>
      <c r="L19" s="26"/>
    </row>
    <row r="20" spans="2:12" ht="15.75">
      <c r="B20" s="6"/>
      <c r="C20" s="25" t="s">
        <v>119</v>
      </c>
      <c r="D20" s="16"/>
      <c r="E20" s="16"/>
      <c r="F20" s="17"/>
      <c r="G20" s="17"/>
      <c r="H20" s="17"/>
      <c r="I20" s="17"/>
      <c r="J20" s="17"/>
      <c r="K20" s="17"/>
      <c r="L20" s="26"/>
    </row>
    <row r="21" spans="2:12" ht="15.75">
      <c r="B21" s="6">
        <v>27</v>
      </c>
      <c r="C21" s="6" t="s">
        <v>63</v>
      </c>
      <c r="D21" s="6" t="s">
        <v>16</v>
      </c>
      <c r="E21" s="6"/>
      <c r="F21" s="17">
        <v>11</v>
      </c>
      <c r="G21" s="17">
        <f>60-(25-F21)*4.8</f>
        <v>-7.200000000000003</v>
      </c>
      <c r="H21" s="17">
        <v>15.5</v>
      </c>
      <c r="I21" s="17">
        <v>15.5</v>
      </c>
      <c r="J21" s="17">
        <v>16</v>
      </c>
      <c r="K21" s="17">
        <f>SUM(G21:H21,I21,J21)</f>
        <v>39.8</v>
      </c>
      <c r="L21" s="26"/>
    </row>
    <row r="22" spans="2:12" ht="15.75">
      <c r="B22" s="6"/>
      <c r="C22" s="6"/>
      <c r="D22" s="6"/>
      <c r="E22" s="6"/>
      <c r="F22" s="17">
        <v>12.5</v>
      </c>
      <c r="G22" s="17">
        <f>60-(25-F22)*4.8</f>
        <v>0</v>
      </c>
      <c r="H22" s="17">
        <v>14.5</v>
      </c>
      <c r="I22" s="17">
        <v>15</v>
      </c>
      <c r="J22" s="17">
        <v>15</v>
      </c>
      <c r="K22" s="17">
        <f>SUM(G22:H22,I22,J22)</f>
        <v>44.5</v>
      </c>
      <c r="L22" s="26">
        <f>K21+K22</f>
        <v>84.3</v>
      </c>
    </row>
    <row r="23" spans="2:12" ht="15.75">
      <c r="B23" s="16"/>
      <c r="C23" s="16"/>
      <c r="D23" s="16"/>
      <c r="E23" s="16"/>
      <c r="F23" s="17"/>
      <c r="G23" s="17"/>
      <c r="H23" s="17"/>
      <c r="I23" s="17"/>
      <c r="J23" s="17"/>
      <c r="K23" s="17"/>
      <c r="L23" s="26"/>
    </row>
    <row r="24" spans="2:12" ht="15.75">
      <c r="B24" s="16">
        <v>28</v>
      </c>
      <c r="C24" s="16" t="s">
        <v>123</v>
      </c>
      <c r="D24" s="16" t="s">
        <v>19</v>
      </c>
      <c r="E24" s="16"/>
      <c r="F24" s="17">
        <v>11</v>
      </c>
      <c r="G24" s="17">
        <f>60-(25-F24)*4.8</f>
        <v>-7.200000000000003</v>
      </c>
      <c r="H24" s="17">
        <v>14</v>
      </c>
      <c r="I24" s="17">
        <v>13.5</v>
      </c>
      <c r="J24" s="17">
        <v>15</v>
      </c>
      <c r="K24" s="17">
        <f>SUM(G24:H24,I24,J24)</f>
        <v>35.3</v>
      </c>
      <c r="L24" s="26"/>
    </row>
    <row r="25" spans="6:12" ht="15.75">
      <c r="F25" s="17">
        <v>12.5</v>
      </c>
      <c r="G25" s="17">
        <f>60-(25-F25)*4.8</f>
        <v>0</v>
      </c>
      <c r="H25" s="24">
        <v>14.5</v>
      </c>
      <c r="I25" s="24">
        <v>15</v>
      </c>
      <c r="J25" s="24">
        <v>14.5</v>
      </c>
      <c r="K25" s="17">
        <f>SUM(G25:H25,I25,J25)</f>
        <v>44</v>
      </c>
      <c r="L25" s="26">
        <f>K24+K25</f>
        <v>79.3</v>
      </c>
    </row>
    <row r="26" spans="7:12" ht="15.75">
      <c r="G26" s="17"/>
      <c r="H26" s="24"/>
      <c r="I26" s="24"/>
      <c r="J26" s="24"/>
      <c r="K26" s="17"/>
      <c r="L26" s="26"/>
    </row>
    <row r="27" spans="7:12" ht="15.75">
      <c r="G27" s="17"/>
      <c r="H27" s="24"/>
      <c r="I27" s="24"/>
      <c r="J27" s="24"/>
      <c r="K27" s="17"/>
      <c r="L27" s="26"/>
    </row>
    <row r="28" spans="3:12" ht="15.75">
      <c r="C28" s="33" t="s">
        <v>120</v>
      </c>
      <c r="G28" s="17"/>
      <c r="H28" s="24"/>
      <c r="I28" s="24"/>
      <c r="J28" s="24"/>
      <c r="K28" s="17"/>
      <c r="L28" s="26"/>
    </row>
    <row r="29" spans="7:12" ht="15.75">
      <c r="G29" s="17"/>
      <c r="H29" s="24"/>
      <c r="I29" s="24"/>
      <c r="J29" s="24"/>
      <c r="K29" s="17"/>
      <c r="L29" s="26"/>
    </row>
    <row r="30" spans="7:12" ht="15.75">
      <c r="G30" s="17"/>
      <c r="H30" s="24"/>
      <c r="I30" s="24"/>
      <c r="J30" s="24"/>
      <c r="K30" s="17"/>
      <c r="L30" s="2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2">
      <selection activeCell="C12" sqref="C12:L46"/>
    </sheetView>
  </sheetViews>
  <sheetFormatPr defaultColWidth="11.421875" defaultRowHeight="15"/>
  <cols>
    <col min="1" max="1" width="5.8515625" style="16" customWidth="1"/>
    <col min="2" max="2" width="6.00390625" style="16" customWidth="1"/>
    <col min="3" max="3" width="29.8515625" style="16" customWidth="1"/>
    <col min="4" max="4" width="13.8515625" style="16" customWidth="1"/>
    <col min="5" max="5" width="12.421875" style="16" customWidth="1"/>
    <col min="6" max="6" width="8.57421875" style="16" customWidth="1"/>
    <col min="7" max="7" width="7.28125" style="16" customWidth="1"/>
    <col min="8" max="8" width="7.421875" style="16" customWidth="1"/>
    <col min="9" max="9" width="6.7109375" style="16" customWidth="1"/>
    <col min="10" max="10" width="6.57421875" style="16" customWidth="1"/>
    <col min="11" max="16384" width="11.421875" style="16" customWidth="1"/>
  </cols>
  <sheetData>
    <row r="1" ht="26.25">
      <c r="C1" s="27" t="str">
        <f>'K8'!C1</f>
        <v xml:space="preserve">JOHANNE KOLSTADS MINNERENN og KRETSRENN I HOPP OG KOMBINERT </v>
      </c>
    </row>
    <row r="2" ht="26.25">
      <c r="C2" s="38" t="str">
        <f>'K8'!C2</f>
        <v>1. FEBRUAR 2015</v>
      </c>
    </row>
    <row r="3" spans="3:4" ht="15">
      <c r="C3" s="16" t="s">
        <v>77</v>
      </c>
      <c r="D3" s="16" t="str">
        <f>'K8'!D3</f>
        <v>Lars Erik Nybakke</v>
      </c>
    </row>
    <row r="4" spans="3:4" ht="15">
      <c r="C4" s="16" t="s">
        <v>75</v>
      </c>
      <c r="D4" s="16" t="str">
        <f>'K8'!D4</f>
        <v>Lars Erik Nybakke, Odd-Helge Nybakke, Inger Kronvold</v>
      </c>
    </row>
    <row r="5" spans="3:4" ht="15">
      <c r="C5" s="17" t="s">
        <v>73</v>
      </c>
      <c r="D5" s="16" t="str">
        <f>'K8'!D5</f>
        <v>Egil Moen</v>
      </c>
    </row>
    <row r="6" spans="3:4" ht="15.75">
      <c r="C6" s="6" t="s">
        <v>72</v>
      </c>
      <c r="D6" s="16" t="str">
        <f>'K8'!D6</f>
        <v>Egil Moen</v>
      </c>
    </row>
    <row r="8" ht="23.25">
      <c r="C8" s="18" t="str">
        <f>'K8'!C8</f>
        <v>Resultatliste</v>
      </c>
    </row>
    <row r="9" ht="23.25">
      <c r="C9" s="18" t="s">
        <v>62</v>
      </c>
    </row>
    <row r="10" spans="4:12" ht="15">
      <c r="D10" s="16" t="s">
        <v>61</v>
      </c>
      <c r="E10" s="16" t="s">
        <v>71</v>
      </c>
      <c r="F10" s="19" t="s">
        <v>6</v>
      </c>
      <c r="G10" s="17" t="s">
        <v>6</v>
      </c>
      <c r="H10" s="20" t="s">
        <v>66</v>
      </c>
      <c r="K10" s="21" t="s">
        <v>15</v>
      </c>
      <c r="L10" s="21" t="s">
        <v>70</v>
      </c>
    </row>
    <row r="11" spans="6:12" ht="15.75">
      <c r="F11" s="17"/>
      <c r="G11" s="17" t="s">
        <v>65</v>
      </c>
      <c r="H11" s="22" t="s">
        <v>67</v>
      </c>
      <c r="I11" s="22" t="s">
        <v>68</v>
      </c>
      <c r="J11" s="22" t="s">
        <v>69</v>
      </c>
      <c r="L11" s="23"/>
    </row>
    <row r="12" spans="2:12" ht="15.75">
      <c r="B12" s="25"/>
      <c r="C12" s="25" t="s">
        <v>126</v>
      </c>
      <c r="D12" s="6"/>
      <c r="E12" s="6"/>
      <c r="F12" s="31"/>
      <c r="G12" s="31"/>
      <c r="H12" s="31"/>
      <c r="I12" s="31"/>
      <c r="J12" s="31"/>
      <c r="K12" s="31"/>
      <c r="L12" s="32"/>
    </row>
    <row r="13" spans="1:12" ht="15.75">
      <c r="A13" s="16">
        <v>1</v>
      </c>
      <c r="B13" s="6">
        <v>32</v>
      </c>
      <c r="C13" s="6" t="s">
        <v>131</v>
      </c>
      <c r="D13" s="6" t="s">
        <v>132</v>
      </c>
      <c r="E13" s="6"/>
      <c r="F13" s="17">
        <v>36</v>
      </c>
      <c r="G13" s="17">
        <f>60-(45-F13)*3.2</f>
        <v>31.2</v>
      </c>
      <c r="H13" s="17">
        <v>17</v>
      </c>
      <c r="I13" s="17">
        <v>17.5</v>
      </c>
      <c r="J13" s="17">
        <v>18</v>
      </c>
      <c r="K13" s="17">
        <f>SUM(G13:H13,I13,J13)</f>
        <v>83.7</v>
      </c>
      <c r="L13" s="26"/>
    </row>
    <row r="14" spans="2:12" ht="15.75">
      <c r="B14" s="6"/>
      <c r="C14" s="25"/>
      <c r="D14" s="6"/>
      <c r="E14" s="6"/>
      <c r="F14" s="17">
        <v>36</v>
      </c>
      <c r="G14" s="17">
        <f>60-(45-F14)*3.2</f>
        <v>31.2</v>
      </c>
      <c r="H14" s="17">
        <v>17.5</v>
      </c>
      <c r="I14" s="17">
        <v>18</v>
      </c>
      <c r="J14" s="17">
        <v>18</v>
      </c>
      <c r="K14" s="17">
        <f>SUM(G14:H14,I14,J14)</f>
        <v>84.7</v>
      </c>
      <c r="L14" s="26">
        <f>K13+K14</f>
        <v>168.4</v>
      </c>
    </row>
    <row r="15" spans="2:12" ht="15.75">
      <c r="B15" s="6"/>
      <c r="C15" s="25"/>
      <c r="D15" s="6"/>
      <c r="E15" s="6"/>
      <c r="F15" s="17"/>
      <c r="G15" s="17"/>
      <c r="H15" s="17"/>
      <c r="I15" s="17"/>
      <c r="J15" s="17"/>
      <c r="K15" s="17"/>
      <c r="L15" s="26"/>
    </row>
    <row r="16" spans="2:12" ht="15.75">
      <c r="B16" s="6"/>
      <c r="C16" s="25"/>
      <c r="D16" s="6"/>
      <c r="E16" s="6"/>
      <c r="F16" s="17"/>
      <c r="G16" s="17"/>
      <c r="H16" s="17"/>
      <c r="I16" s="17"/>
      <c r="J16" s="17"/>
      <c r="K16" s="17"/>
      <c r="L16" s="26"/>
    </row>
    <row r="17" spans="2:12" ht="15.75">
      <c r="B17" s="6"/>
      <c r="C17" s="25" t="s">
        <v>127</v>
      </c>
      <c r="D17" s="6"/>
      <c r="E17" s="6"/>
      <c r="F17" s="17"/>
      <c r="G17" s="17"/>
      <c r="H17" s="17"/>
      <c r="I17" s="17"/>
      <c r="J17" s="17"/>
      <c r="K17" s="17"/>
      <c r="L17" s="26"/>
    </row>
    <row r="18" spans="1:12" ht="15.75">
      <c r="A18" s="16">
        <v>1</v>
      </c>
      <c r="B18" s="6">
        <v>34</v>
      </c>
      <c r="C18" s="6" t="s">
        <v>133</v>
      </c>
      <c r="D18" s="6" t="s">
        <v>17</v>
      </c>
      <c r="E18" s="6"/>
      <c r="F18" s="17">
        <v>29</v>
      </c>
      <c r="G18" s="17">
        <f>60-(45-F18)*3.2</f>
        <v>8.799999999999997</v>
      </c>
      <c r="H18" s="17">
        <v>14</v>
      </c>
      <c r="I18" s="17">
        <v>14</v>
      </c>
      <c r="J18" s="17">
        <v>14.5</v>
      </c>
      <c r="K18" s="17">
        <f>SUM(G18:H18,I18,J18)</f>
        <v>51.3</v>
      </c>
      <c r="L18" s="26"/>
    </row>
    <row r="19" spans="2:12" ht="15.75">
      <c r="B19" s="6"/>
      <c r="C19" s="25"/>
      <c r="D19" s="6"/>
      <c r="E19" s="6"/>
      <c r="F19" s="17">
        <v>26.5</v>
      </c>
      <c r="G19" s="17">
        <f>60-(45-F19)*3.2</f>
        <v>0.7999999999999972</v>
      </c>
      <c r="H19" s="17">
        <v>13.5</v>
      </c>
      <c r="I19" s="17">
        <v>13.5</v>
      </c>
      <c r="J19" s="17">
        <v>14</v>
      </c>
      <c r="K19" s="17">
        <f>SUM(G19:H19,I19,J19)</f>
        <v>41.8</v>
      </c>
      <c r="L19" s="26">
        <f>K18+K19</f>
        <v>93.1</v>
      </c>
    </row>
    <row r="20" spans="2:12" ht="15.75">
      <c r="B20" s="6"/>
      <c r="C20" s="25"/>
      <c r="D20" s="6"/>
      <c r="E20" s="6"/>
      <c r="F20" s="17"/>
      <c r="G20" s="17"/>
      <c r="H20" s="17"/>
      <c r="I20" s="17"/>
      <c r="J20" s="17"/>
      <c r="K20" s="17"/>
      <c r="L20" s="26"/>
    </row>
    <row r="21" spans="1:12" ht="15.75">
      <c r="A21" s="16">
        <v>2</v>
      </c>
      <c r="B21">
        <v>35</v>
      </c>
      <c r="C21" t="s">
        <v>124</v>
      </c>
      <c r="D21" t="s">
        <v>17</v>
      </c>
      <c r="E21"/>
      <c r="F21" s="17">
        <v>24</v>
      </c>
      <c r="G21" s="17">
        <f>60-(45-F21)*3.2</f>
        <v>-7.200000000000003</v>
      </c>
      <c r="H21" s="17">
        <v>13.5</v>
      </c>
      <c r="I21" s="17">
        <v>13.5</v>
      </c>
      <c r="J21" s="17">
        <v>14</v>
      </c>
      <c r="K21" s="17">
        <f>SUM(G21:H21,I21,J21)</f>
        <v>33.8</v>
      </c>
      <c r="L21" s="26"/>
    </row>
    <row r="22" spans="2:12" ht="15.75">
      <c r="B22"/>
      <c r="C22"/>
      <c r="D22"/>
      <c r="E22"/>
      <c r="F22" s="17">
        <v>24.5</v>
      </c>
      <c r="G22" s="17">
        <f>60-(45-F22)*3.2</f>
        <v>-5.6000000000000085</v>
      </c>
      <c r="H22" s="17">
        <v>14</v>
      </c>
      <c r="I22" s="17">
        <v>13</v>
      </c>
      <c r="J22" s="17">
        <v>14.5</v>
      </c>
      <c r="K22" s="17">
        <f>SUM(G22:H22,I22,J22)</f>
        <v>35.89999999999999</v>
      </c>
      <c r="L22" s="26">
        <f>K21+K22</f>
        <v>69.69999999999999</v>
      </c>
    </row>
    <row r="23" spans="2:12" ht="15.75">
      <c r="B23"/>
      <c r="C23"/>
      <c r="D23"/>
      <c r="E23"/>
      <c r="F23" s="17"/>
      <c r="G23" s="17"/>
      <c r="H23" s="17"/>
      <c r="I23" s="17"/>
      <c r="J23" s="17"/>
      <c r="K23" s="17"/>
      <c r="L23" s="26"/>
    </row>
    <row r="24" spans="2:12" ht="15.75">
      <c r="B24"/>
      <c r="C24"/>
      <c r="D24"/>
      <c r="E24"/>
      <c r="F24" s="17"/>
      <c r="G24" s="17"/>
      <c r="H24" s="17"/>
      <c r="I24" s="17"/>
      <c r="J24" s="17"/>
      <c r="K24" s="17"/>
      <c r="L24" s="26"/>
    </row>
    <row r="25" spans="2:12" ht="15.75">
      <c r="B25" s="6"/>
      <c r="C25" s="25" t="s">
        <v>128</v>
      </c>
      <c r="D25" s="25"/>
      <c r="E25" s="6"/>
      <c r="F25" s="17"/>
      <c r="G25" s="17"/>
      <c r="H25" s="17"/>
      <c r="I25" s="17"/>
      <c r="J25" s="17"/>
      <c r="K25" s="17"/>
      <c r="L25" s="26"/>
    </row>
    <row r="26" spans="1:12" ht="15.75">
      <c r="A26" s="16">
        <v>1</v>
      </c>
      <c r="B26" s="6">
        <v>36</v>
      </c>
      <c r="C26" s="6" t="s">
        <v>134</v>
      </c>
      <c r="D26" s="6" t="s">
        <v>132</v>
      </c>
      <c r="E26" s="6"/>
      <c r="F26" s="17">
        <v>33.5</v>
      </c>
      <c r="G26" s="17">
        <f>60-(45-F26)*3.2</f>
        <v>23.199999999999996</v>
      </c>
      <c r="H26" s="17">
        <v>14.5</v>
      </c>
      <c r="I26" s="17">
        <v>14.5</v>
      </c>
      <c r="J26" s="17">
        <v>15</v>
      </c>
      <c r="K26" s="17">
        <f>SUM(G26:H26,I26,J26)</f>
        <v>67.19999999999999</v>
      </c>
      <c r="L26" s="26"/>
    </row>
    <row r="27" spans="2:12" ht="15.75">
      <c r="B27" s="6"/>
      <c r="C27" s="25"/>
      <c r="D27" s="25"/>
      <c r="E27" s="6"/>
      <c r="F27" s="17">
        <v>35</v>
      </c>
      <c r="G27" s="17">
        <f>60-(45-F27)*3.2</f>
        <v>28</v>
      </c>
      <c r="H27" s="17">
        <v>15</v>
      </c>
      <c r="I27" s="17">
        <v>14</v>
      </c>
      <c r="J27" s="17">
        <v>14.5</v>
      </c>
      <c r="K27" s="17">
        <f>SUM(G27:H27,I27,J27)</f>
        <v>71.5</v>
      </c>
      <c r="L27" s="26">
        <f>K26+K27</f>
        <v>138.7</v>
      </c>
    </row>
    <row r="28" spans="2:12" ht="15.75">
      <c r="B28" s="6"/>
      <c r="C28" s="6"/>
      <c r="D28" s="6"/>
      <c r="E28" s="6"/>
      <c r="F28" s="17"/>
      <c r="G28" s="17"/>
      <c r="H28" s="17"/>
      <c r="I28" s="17"/>
      <c r="J28" s="17"/>
      <c r="K28" s="17"/>
      <c r="L28" s="26"/>
    </row>
    <row r="29" spans="2:12" ht="15.75">
      <c r="B29" s="6"/>
      <c r="C29" s="6"/>
      <c r="D29" s="6"/>
      <c r="E29" s="6"/>
      <c r="F29" s="17"/>
      <c r="G29" s="17"/>
      <c r="H29" s="17"/>
      <c r="I29" s="17"/>
      <c r="J29" s="17"/>
      <c r="K29" s="17"/>
      <c r="L29" s="26"/>
    </row>
    <row r="30" spans="2:12" ht="15.75">
      <c r="B30" s="6"/>
      <c r="C30" s="25"/>
      <c r="D30" s="25"/>
      <c r="E30" s="6"/>
      <c r="F30" s="17"/>
      <c r="G30" s="17"/>
      <c r="H30" s="17"/>
      <c r="I30" s="17"/>
      <c r="J30" s="17"/>
      <c r="K30" s="17"/>
      <c r="L30" s="26"/>
    </row>
    <row r="31" spans="2:12" ht="15.75">
      <c r="B31" s="6"/>
      <c r="C31" s="25" t="s">
        <v>129</v>
      </c>
      <c r="D31" s="6"/>
      <c r="E31" s="6"/>
      <c r="F31" s="26"/>
      <c r="G31" s="17"/>
      <c r="H31" s="17"/>
      <c r="I31" s="17"/>
      <c r="J31" s="17"/>
      <c r="K31" s="17"/>
      <c r="L31" s="26"/>
    </row>
    <row r="32" spans="1:12" ht="15.75">
      <c r="A32" s="16">
        <v>1</v>
      </c>
      <c r="B32" s="16">
        <v>39</v>
      </c>
      <c r="C32" s="16" t="s">
        <v>21</v>
      </c>
      <c r="D32" s="16" t="s">
        <v>19</v>
      </c>
      <c r="F32" s="17">
        <v>40.5</v>
      </c>
      <c r="G32" s="17">
        <f>60-(45-F32)*3.2</f>
        <v>45.6</v>
      </c>
      <c r="H32" s="17">
        <v>16.5</v>
      </c>
      <c r="I32" s="17">
        <v>16.5</v>
      </c>
      <c r="J32" s="17">
        <v>16.5</v>
      </c>
      <c r="K32" s="17">
        <f>SUM(G32:H32,I32,J32)</f>
        <v>95.1</v>
      </c>
      <c r="L32" s="26"/>
    </row>
    <row r="33" spans="6:12" ht="15.75">
      <c r="F33" s="17">
        <v>40.5</v>
      </c>
      <c r="G33" s="17">
        <f>60-(45-F33)*3.2</f>
        <v>45.6</v>
      </c>
      <c r="H33" s="17">
        <v>17</v>
      </c>
      <c r="I33" s="17">
        <v>16.5</v>
      </c>
      <c r="J33" s="17">
        <v>17.5</v>
      </c>
      <c r="K33" s="17">
        <f>SUM(G33:H33,I33,J33)</f>
        <v>96.6</v>
      </c>
      <c r="L33" s="26">
        <f>K32+K33</f>
        <v>191.7</v>
      </c>
    </row>
    <row r="34" spans="6:12" ht="15.75">
      <c r="F34" s="17"/>
      <c r="G34" s="17"/>
      <c r="H34" s="17"/>
      <c r="I34" s="17"/>
      <c r="J34" s="17"/>
      <c r="K34" s="17"/>
      <c r="L34" s="26"/>
    </row>
    <row r="35" spans="1:12" ht="15.75">
      <c r="A35" s="16">
        <v>2</v>
      </c>
      <c r="B35" s="6">
        <v>38</v>
      </c>
      <c r="C35" s="6" t="s">
        <v>135</v>
      </c>
      <c r="D35" s="6" t="s">
        <v>136</v>
      </c>
      <c r="E35" s="6"/>
      <c r="F35" s="26">
        <v>37.5</v>
      </c>
      <c r="G35" s="17">
        <f>60-(45-F35)*3.2</f>
        <v>36</v>
      </c>
      <c r="H35" s="17">
        <v>10</v>
      </c>
      <c r="I35" s="17">
        <v>10</v>
      </c>
      <c r="J35" s="17">
        <v>10.5</v>
      </c>
      <c r="K35" s="17">
        <f>SUM(G35:H35,I35,J35)</f>
        <v>66.5</v>
      </c>
      <c r="L35" s="26"/>
    </row>
    <row r="36" spans="2:12" ht="15.75">
      <c r="B36" s="6"/>
      <c r="C36" s="6"/>
      <c r="D36" s="6"/>
      <c r="E36" s="6"/>
      <c r="F36" s="26">
        <v>38</v>
      </c>
      <c r="G36" s="17">
        <f>60-(45-F36)*3.2</f>
        <v>37.599999999999994</v>
      </c>
      <c r="H36" s="17">
        <v>16</v>
      </c>
      <c r="I36" s="17">
        <v>15</v>
      </c>
      <c r="J36" s="17">
        <v>15.5</v>
      </c>
      <c r="K36" s="17">
        <f>SUM(G36:H36,I36,J36)</f>
        <v>84.1</v>
      </c>
      <c r="L36" s="26">
        <f>K35+K36</f>
        <v>150.6</v>
      </c>
    </row>
    <row r="37" spans="6:12" ht="15.75">
      <c r="F37" s="17"/>
      <c r="G37" s="17"/>
      <c r="H37" s="17"/>
      <c r="I37" s="17"/>
      <c r="J37" s="17"/>
      <c r="K37" s="17"/>
      <c r="L37" s="26"/>
    </row>
    <row r="38" spans="6:12" ht="15.75">
      <c r="F38" s="17"/>
      <c r="G38" s="17"/>
      <c r="H38" s="17"/>
      <c r="I38" s="17"/>
      <c r="J38" s="17"/>
      <c r="K38" s="17"/>
      <c r="L38" s="26"/>
    </row>
    <row r="39" spans="3:12" ht="15.75">
      <c r="C39" s="25" t="s">
        <v>125</v>
      </c>
      <c r="F39" s="17"/>
      <c r="G39" s="17"/>
      <c r="H39" s="17"/>
      <c r="I39" s="17"/>
      <c r="J39" s="17"/>
      <c r="K39" s="17"/>
      <c r="L39" s="26"/>
    </row>
    <row r="40" spans="1:12" ht="15.75">
      <c r="A40" s="16">
        <v>1</v>
      </c>
      <c r="B40" s="16">
        <v>40</v>
      </c>
      <c r="C40" s="16" t="s">
        <v>86</v>
      </c>
      <c r="D40" s="16" t="s">
        <v>136</v>
      </c>
      <c r="F40" s="17">
        <v>30</v>
      </c>
      <c r="G40" s="17">
        <f>60-(45-F40)*3.2</f>
        <v>12</v>
      </c>
      <c r="H40" s="17">
        <v>14.5</v>
      </c>
      <c r="I40" s="17">
        <v>14.5</v>
      </c>
      <c r="J40" s="17">
        <v>14.5</v>
      </c>
      <c r="K40" s="17">
        <f>SUM(G40:H40,I40,J40)</f>
        <v>55.5</v>
      </c>
      <c r="L40" s="26"/>
    </row>
    <row r="41" spans="6:12" ht="15.75">
      <c r="F41" s="17">
        <v>30</v>
      </c>
      <c r="G41" s="17">
        <f>60-(45-F41)*3.2</f>
        <v>12</v>
      </c>
      <c r="H41" s="17">
        <v>14</v>
      </c>
      <c r="I41" s="17">
        <v>14</v>
      </c>
      <c r="J41" s="17">
        <v>13.5</v>
      </c>
      <c r="K41" s="17">
        <f>SUM(G41:H41,I41,J41)</f>
        <v>53.5</v>
      </c>
      <c r="L41" s="26">
        <f>K40+K41</f>
        <v>109</v>
      </c>
    </row>
    <row r="42" spans="6:12" ht="15.75">
      <c r="F42" s="17"/>
      <c r="G42" s="17"/>
      <c r="H42" s="17"/>
      <c r="I42" s="17"/>
      <c r="J42" s="17"/>
      <c r="K42" s="17"/>
      <c r="L42" s="26"/>
    </row>
    <row r="43" spans="6:12" ht="15.75">
      <c r="F43" s="17"/>
      <c r="G43" s="17"/>
      <c r="H43" s="17"/>
      <c r="I43" s="17"/>
      <c r="J43" s="17"/>
      <c r="K43" s="17"/>
      <c r="L43" s="26"/>
    </row>
    <row r="44" spans="3:12" ht="15.75">
      <c r="C44" s="25" t="s">
        <v>130</v>
      </c>
      <c r="F44" s="17"/>
      <c r="G44" s="17"/>
      <c r="H44" s="17"/>
      <c r="I44" s="17"/>
      <c r="J44" s="17"/>
      <c r="K44" s="17"/>
      <c r="L44" s="26"/>
    </row>
    <row r="45" spans="1:12" ht="15.75">
      <c r="A45" s="16">
        <v>1</v>
      </c>
      <c r="B45" s="16">
        <v>42</v>
      </c>
      <c r="C45" s="16" t="s">
        <v>87</v>
      </c>
      <c r="D45" s="16" t="s">
        <v>18</v>
      </c>
      <c r="F45" s="17">
        <v>33</v>
      </c>
      <c r="G45" s="17">
        <f>60-(45-F45)*3.2</f>
        <v>21.599999999999994</v>
      </c>
      <c r="H45" s="17">
        <v>16</v>
      </c>
      <c r="I45" s="17">
        <v>17</v>
      </c>
      <c r="J45" s="17">
        <v>16.5</v>
      </c>
      <c r="K45" s="17">
        <f>SUM(G45:H45,I45,J45)</f>
        <v>71.1</v>
      </c>
      <c r="L45" s="26"/>
    </row>
    <row r="46" spans="6:12" ht="15.75">
      <c r="F46" s="17">
        <v>35</v>
      </c>
      <c r="G46" s="17">
        <f>60-(45-F46)*3.2</f>
        <v>28</v>
      </c>
      <c r="H46" s="17">
        <v>16</v>
      </c>
      <c r="I46" s="17">
        <v>16.5</v>
      </c>
      <c r="J46" s="17">
        <v>16</v>
      </c>
      <c r="K46" s="17">
        <f>SUM(G46:H46,I46,J46)</f>
        <v>76.5</v>
      </c>
      <c r="L46" s="26">
        <f>K45+K46</f>
        <v>147.6</v>
      </c>
    </row>
    <row r="47" spans="7:12" ht="15.75">
      <c r="G47" s="31"/>
      <c r="K47" s="31"/>
      <c r="L47" s="32"/>
    </row>
    <row r="48" spans="7:12" ht="15.75">
      <c r="G48" s="31"/>
      <c r="K48" s="31"/>
      <c r="L48" s="3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9">
      <selection activeCell="E7" sqref="E7:E17"/>
    </sheetView>
  </sheetViews>
  <sheetFormatPr defaultColWidth="11.421875" defaultRowHeight="15"/>
  <cols>
    <col min="2" max="2" width="6.7109375" style="0" customWidth="1"/>
    <col min="3" max="3" width="34.421875" style="0" customWidth="1"/>
    <col min="4" max="4" width="20.7109375" style="0" customWidth="1"/>
  </cols>
  <sheetData>
    <row r="1" ht="26.25">
      <c r="C1" s="15" t="s">
        <v>78</v>
      </c>
    </row>
    <row r="3" spans="4:6" ht="15">
      <c r="D3" t="s">
        <v>79</v>
      </c>
      <c r="E3" t="s">
        <v>15</v>
      </c>
      <c r="F3" t="s">
        <v>80</v>
      </c>
    </row>
    <row r="4" spans="5:6" ht="15">
      <c r="E4" s="24"/>
      <c r="F4" s="24"/>
    </row>
    <row r="5" ht="15">
      <c r="E5" s="24"/>
    </row>
    <row r="6" spans="3:5" ht="15.75">
      <c r="C6" s="33" t="s">
        <v>94</v>
      </c>
      <c r="E6" s="24"/>
    </row>
    <row r="7" spans="2:6" ht="15">
      <c r="B7">
        <f>'K8'!B13</f>
        <v>1</v>
      </c>
      <c r="C7" t="str">
        <f>'K8'!C13</f>
        <v>Oda Mikkelsgaard</v>
      </c>
      <c r="D7" t="str">
        <f>'K8'!D13</f>
        <v>Bagn IL</v>
      </c>
      <c r="E7" s="24"/>
      <c r="F7" s="24">
        <v>0</v>
      </c>
    </row>
    <row r="8" spans="5:6" ht="15">
      <c r="E8" s="24"/>
      <c r="F8" s="24"/>
    </row>
    <row r="9" spans="3:6" ht="15.75">
      <c r="C9" s="33" t="s">
        <v>137</v>
      </c>
      <c r="E9" s="24"/>
      <c r="F9" s="24"/>
    </row>
    <row r="10" spans="2:6" ht="15.75">
      <c r="B10">
        <v>2</v>
      </c>
      <c r="C10" s="33"/>
      <c r="E10" s="24"/>
      <c r="F10" s="24"/>
    </row>
    <row r="11" spans="2:6" ht="15">
      <c r="B11">
        <f>'K8'!B18</f>
        <v>3</v>
      </c>
      <c r="C11" t="str">
        <f>'K8'!C18</f>
        <v>Henrik Beck-Fredrikstad</v>
      </c>
      <c r="D11" t="str">
        <f>'K8'!D18</f>
        <v>Østre Toten Skilag</v>
      </c>
      <c r="E11" s="24"/>
      <c r="F11" s="24"/>
    </row>
    <row r="12" spans="2:6" ht="15">
      <c r="B12">
        <v>14</v>
      </c>
      <c r="C12" t="s">
        <v>149</v>
      </c>
      <c r="D12" t="s">
        <v>18</v>
      </c>
      <c r="E12" s="24"/>
      <c r="F12" s="24"/>
    </row>
    <row r="13" spans="2:6" ht="15">
      <c r="B13">
        <f>'K8'!B23</f>
        <v>5</v>
      </c>
      <c r="C13" t="str">
        <f>'K8'!C23</f>
        <v>Marius Sørbøen</v>
      </c>
      <c r="D13" t="str">
        <f>'K8'!D23</f>
        <v>Bagn IL</v>
      </c>
      <c r="E13" s="24"/>
      <c r="F13" s="24"/>
    </row>
    <row r="14" spans="2:6" ht="15">
      <c r="B14">
        <f>'K8'!B26</f>
        <v>6</v>
      </c>
      <c r="C14" t="str">
        <f>'K8'!C26</f>
        <v>Magnus Nerli</v>
      </c>
      <c r="D14" t="str">
        <f>'K8'!D26</f>
        <v>Bagn IL</v>
      </c>
      <c r="E14" s="24"/>
      <c r="F14" s="24"/>
    </row>
    <row r="15" spans="2:6" ht="15">
      <c r="B15">
        <f>'K8'!B29</f>
        <v>7</v>
      </c>
      <c r="C15" t="str">
        <f>'K8'!C29</f>
        <v>William Bergersen</v>
      </c>
      <c r="D15" t="str">
        <f>'K8'!D29</f>
        <v>Bagn IL</v>
      </c>
      <c r="E15" s="24"/>
      <c r="F15" s="24"/>
    </row>
    <row r="16" spans="2:6" ht="15">
      <c r="B16">
        <f>'K15'!B13</f>
        <v>12</v>
      </c>
      <c r="C16" t="str">
        <f>'K15'!C13</f>
        <v>Odd Harald Fjeld</v>
      </c>
      <c r="D16" t="str">
        <f>'K15'!D13</f>
        <v>Østre Toten Skilag</v>
      </c>
      <c r="E16" s="24"/>
      <c r="F16" s="24"/>
    </row>
    <row r="17" spans="2:6" ht="15">
      <c r="B17">
        <f>'K15'!B16</f>
        <v>13</v>
      </c>
      <c r="C17" t="str">
        <f>'K15'!C16</f>
        <v>Mikkel Lysne Johansen</v>
      </c>
      <c r="D17" t="str">
        <f>'K15'!D16</f>
        <v>Bagn IL</v>
      </c>
      <c r="E17" s="24"/>
      <c r="F17" s="24"/>
    </row>
    <row r="18" spans="5:6" ht="15">
      <c r="E18" s="24"/>
      <c r="F18" s="24"/>
    </row>
    <row r="19" spans="5:6" ht="15">
      <c r="E19" s="24"/>
      <c r="F19" s="24"/>
    </row>
    <row r="20" ht="15.75">
      <c r="C20" s="33" t="s">
        <v>138</v>
      </c>
    </row>
    <row r="21" spans="2:5" ht="15">
      <c r="B21">
        <f>'K8'!B43</f>
        <v>10</v>
      </c>
      <c r="C21" t="str">
        <f>'K8'!C43</f>
        <v>Anna Lysne Johansen</v>
      </c>
      <c r="D21" t="str">
        <f>'K8'!D43</f>
        <v>Bagn IL</v>
      </c>
      <c r="E21" s="24">
        <f>'K8'!K44</f>
        <v>98.8</v>
      </c>
    </row>
    <row r="22" spans="2:4" ht="15">
      <c r="B22">
        <v>4</v>
      </c>
      <c r="C22" t="s">
        <v>148</v>
      </c>
      <c r="D22" t="s">
        <v>18</v>
      </c>
    </row>
    <row r="24" ht="15.75">
      <c r="C24" s="33" t="s">
        <v>140</v>
      </c>
    </row>
    <row r="25" spans="1:5" ht="15">
      <c r="A25">
        <v>1</v>
      </c>
      <c r="B25">
        <f>'K8'!B35</f>
        <v>8</v>
      </c>
      <c r="C25" t="str">
        <f>'K8'!C35</f>
        <v>Einar Kristoffer Lundene Solbrekken</v>
      </c>
      <c r="D25" t="str">
        <f>'K8'!D35</f>
        <v>Bagn IL</v>
      </c>
      <c r="E25" s="24">
        <f>'K8'!K36</f>
        <v>78.7</v>
      </c>
    </row>
    <row r="26" spans="1:5" ht="15">
      <c r="A26">
        <v>2</v>
      </c>
      <c r="B26">
        <f>'K8'!B38</f>
        <v>9</v>
      </c>
      <c r="C26" t="str">
        <f>'K8'!C38</f>
        <v>Erik Thorsrud</v>
      </c>
      <c r="D26" t="str">
        <f>'K8'!D38</f>
        <v>Bagn IL</v>
      </c>
      <c r="E26" s="24">
        <f>'K8'!K39</f>
        <v>65.9</v>
      </c>
    </row>
    <row r="27" spans="1:5" ht="15">
      <c r="A27">
        <v>3</v>
      </c>
      <c r="B27">
        <f>'K15'!B21</f>
        <v>16</v>
      </c>
      <c r="C27" t="str">
        <f>'K15'!C21</f>
        <v>Teodor Trygveson Ramnefjell</v>
      </c>
      <c r="D27" t="str">
        <f>'K15'!D21</f>
        <v>Fluberg Skiklubb</v>
      </c>
      <c r="E27" s="24">
        <f>'K15'!K22</f>
        <v>76.5</v>
      </c>
    </row>
    <row r="28" spans="1:5" ht="15">
      <c r="A28">
        <v>4</v>
      </c>
      <c r="B28">
        <f>'K15'!B24</f>
        <v>17</v>
      </c>
      <c r="C28" t="str">
        <f>'K15'!C24</f>
        <v>Kristoffer Komperud</v>
      </c>
      <c r="D28" t="str">
        <f>'K15'!D24</f>
        <v>Bagn IL</v>
      </c>
      <c r="E28" s="24">
        <f>'K15'!K25</f>
        <v>74.3</v>
      </c>
    </row>
    <row r="29" spans="1:5" ht="15">
      <c r="A29">
        <v>7</v>
      </c>
      <c r="B29">
        <f>'K25'!B13</f>
        <v>25</v>
      </c>
      <c r="C29" t="str">
        <f>'K25'!C13</f>
        <v>Mathias Wattum</v>
      </c>
      <c r="D29" t="str">
        <f>'K25'!D13</f>
        <v>Fluberg Skiklubb</v>
      </c>
      <c r="E29" s="24">
        <f>'K25'!K14</f>
        <v>38.2</v>
      </c>
    </row>
    <row r="30" spans="1:5" ht="15">
      <c r="A30">
        <v>5</v>
      </c>
      <c r="B30">
        <f>'K25'!B21</f>
        <v>27</v>
      </c>
      <c r="C30" t="str">
        <f>'K25'!C21</f>
        <v>Knut Ola Grøv</v>
      </c>
      <c r="D30" t="str">
        <f>'K25'!D21</f>
        <v>Hedalen IL</v>
      </c>
      <c r="E30" s="24">
        <f>'K25'!K22</f>
        <v>44.5</v>
      </c>
    </row>
    <row r="31" spans="1:5" ht="15">
      <c r="A31">
        <v>6</v>
      </c>
      <c r="B31">
        <f>'K25'!B24</f>
        <v>28</v>
      </c>
      <c r="C31" t="str">
        <f>'K25'!C24</f>
        <v>Thomas Åbø</v>
      </c>
      <c r="D31" t="str">
        <f>'K25'!D24</f>
        <v>Nordre Land IL</v>
      </c>
      <c r="E31" s="24">
        <f>'K25'!K25</f>
        <v>44</v>
      </c>
    </row>
    <row r="32" spans="1:5" ht="15">
      <c r="A32">
        <v>8</v>
      </c>
      <c r="B32">
        <f>'K25'!B16</f>
        <v>26</v>
      </c>
      <c r="C32" t="str">
        <f>'K25'!C16</f>
        <v>Henrik Solhaug Nybakke</v>
      </c>
      <c r="D32" t="str">
        <f>'K25'!D16</f>
        <v>Fluberg Skiklubb</v>
      </c>
      <c r="E32" s="24">
        <f>'K25'!K17</f>
        <v>25.200000000000003</v>
      </c>
    </row>
    <row r="34" ht="15.75">
      <c r="C34" s="33" t="s">
        <v>141</v>
      </c>
    </row>
    <row r="35" spans="2:5" ht="15">
      <c r="B35">
        <f>'K8'!B48</f>
        <v>11</v>
      </c>
      <c r="C35" s="35" t="str">
        <f>'K8'!C48</f>
        <v>Andrea Lundene Solbrekken</v>
      </c>
      <c r="D35" t="str">
        <f>'K8'!D48</f>
        <v>Bagn IL</v>
      </c>
      <c r="E35" s="24">
        <f>'K8'!K49</f>
        <v>79.2</v>
      </c>
    </row>
    <row r="36" spans="2:5" ht="15">
      <c r="B36">
        <f>'K15'!B32</f>
        <v>19</v>
      </c>
      <c r="C36" s="35" t="str">
        <f>'K15'!C32</f>
        <v>Marine Thorsrud</v>
      </c>
      <c r="D36" t="str">
        <f>'K15'!D32</f>
        <v>Bagn IL</v>
      </c>
      <c r="E36" s="24">
        <f>'K15'!K32</f>
        <v>73.9</v>
      </c>
    </row>
    <row r="37" spans="2:5" ht="15">
      <c r="B37">
        <f>'K45'!B13</f>
        <v>32</v>
      </c>
      <c r="C37" s="35" t="str">
        <f>'K45'!C13</f>
        <v>Thea Minyan Bjørseth</v>
      </c>
      <c r="D37" t="str">
        <f>'K45'!D13</f>
        <v>Lensbygda sportsklubb</v>
      </c>
      <c r="E37" s="24">
        <f>'K45'!K13</f>
        <v>83.7</v>
      </c>
    </row>
    <row r="38" ht="15">
      <c r="E38" s="24"/>
    </row>
    <row r="39" ht="15">
      <c r="E39" s="24"/>
    </row>
    <row r="40" spans="3:5" ht="15.75">
      <c r="C40" s="33" t="s">
        <v>142</v>
      </c>
      <c r="E40" s="24"/>
    </row>
    <row r="41" spans="1:5" ht="15">
      <c r="A41">
        <v>1</v>
      </c>
      <c r="B41">
        <f>'K15'!B41</f>
        <v>22</v>
      </c>
      <c r="C41" s="35" t="str">
        <f>'K15'!C41</f>
        <v>Vetle Lysne Johansen</v>
      </c>
      <c r="D41" t="str">
        <f>'K15'!D41</f>
        <v>Bagn IL</v>
      </c>
      <c r="E41" s="24">
        <f>'K15'!K42</f>
        <v>79.6</v>
      </c>
    </row>
    <row r="42" spans="1:5" ht="15">
      <c r="A42">
        <v>2</v>
      </c>
      <c r="B42">
        <f>'K15'!B37</f>
        <v>20</v>
      </c>
      <c r="C42" s="35" t="str">
        <f>'K15'!C37</f>
        <v>Thomas Sørbøen</v>
      </c>
      <c r="D42" t="str">
        <f>'K15'!D37</f>
        <v>Bagn IL</v>
      </c>
      <c r="E42" s="24">
        <f>'K15'!K38</f>
        <v>75.5</v>
      </c>
    </row>
    <row r="45" ht="15">
      <c r="C45" t="s">
        <v>143</v>
      </c>
    </row>
    <row r="46" spans="2:5" ht="15">
      <c r="B46">
        <f>'K45'!B35</f>
        <v>38</v>
      </c>
      <c r="C46" s="35" t="str">
        <f>'K45'!C35</f>
        <v>Jostein Saglien Bråten</v>
      </c>
      <c r="D46" t="str">
        <f>'K45'!D35</f>
        <v>Etnedal IL</v>
      </c>
      <c r="E46" s="24">
        <f>'K45'!K35</f>
        <v>66.5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HAUGEN</dc:creator>
  <cp:keywords/>
  <dc:description/>
  <cp:lastModifiedBy>sodyveann</cp:lastModifiedBy>
  <cp:lastPrinted>2015-02-01T21:18:24Z</cp:lastPrinted>
  <dcterms:created xsi:type="dcterms:W3CDTF">2011-01-05T16:24:31Z</dcterms:created>
  <dcterms:modified xsi:type="dcterms:W3CDTF">2015-02-05T22:16:48Z</dcterms:modified>
  <cp:category/>
  <cp:version/>
  <cp:contentType/>
  <cp:contentStatus/>
</cp:coreProperties>
</file>